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 activeTab="2"/>
  </bookViews>
  <sheets>
    <sheet name="全国彩票销售情况" sheetId="1" r:id="rId1"/>
    <sheet name="分类型彩票销售情况" sheetId="2" r:id="rId2"/>
    <sheet name="各地区彩票销售情况" sheetId="3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<sst xmlns="http://schemas.openxmlformats.org/spreadsheetml/2006/main" count="126" uniqueCount="95">
  <si>
    <t>附件1：</t>
  </si>
  <si>
    <r>
      <rPr>
        <sz val="16"/>
        <rFont val="Times New Roman"/>
        <charset val="0"/>
      </rPr>
      <t>2020</t>
    </r>
    <r>
      <rPr>
        <sz val="16"/>
        <rFont val="黑体"/>
        <charset val="134"/>
      </rPr>
      <t>年</t>
    </r>
    <r>
      <rPr>
        <sz val="16"/>
        <rFont val="Times New Roman"/>
        <charset val="0"/>
      </rPr>
      <t>6</t>
    </r>
    <r>
      <rPr>
        <sz val="16"/>
        <rFont val="黑体"/>
        <charset val="134"/>
      </rPr>
      <t>月全国彩票销售情况表</t>
    </r>
  </si>
  <si>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单位：亿元</t>
    </r>
  </si>
  <si>
    <r>
      <rPr>
        <sz val="10"/>
        <rFont val="宋体"/>
        <charset val="134"/>
      </rPr>
      <t>月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份</t>
    </r>
  </si>
  <si>
    <t>福利彩票</t>
  </si>
  <si>
    <t xml:space="preserve">    体育彩票</t>
  </si>
  <si>
    <r>
      <rPr>
        <sz val="10"/>
        <rFont val="宋体"/>
        <charset val="134"/>
      </rPr>
      <t>合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计</t>
    </r>
  </si>
  <si>
    <t>乐透数字型</t>
  </si>
  <si>
    <t>即开型</t>
  </si>
  <si>
    <t>视频型</t>
  </si>
  <si>
    <t>基诺型</t>
  </si>
  <si>
    <r>
      <rPr>
        <sz val="10"/>
        <rFont val="宋体"/>
        <charset val="134"/>
      </rPr>
      <t>小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计</t>
    </r>
  </si>
  <si>
    <t>1至本月累计</t>
  </si>
  <si>
    <t>竞猜型</t>
  </si>
  <si>
    <r>
      <rPr>
        <sz val="10"/>
        <rFont val="Times New Roman"/>
        <charset val="0"/>
      </rPr>
      <t xml:space="preserve">1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</si>
  <si>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2 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</si>
  <si>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3 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</si>
  <si>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4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</si>
  <si>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5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</si>
  <si>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6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</si>
  <si>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7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</si>
  <si>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8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</si>
  <si>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9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</si>
  <si>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10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</si>
  <si>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11    </t>
    </r>
    <r>
      <rPr>
        <sz val="10"/>
        <rFont val="宋体"/>
        <charset val="134"/>
      </rPr>
      <t>月</t>
    </r>
  </si>
  <si>
    <r>
      <rPr>
        <sz val="10"/>
        <rFont val="Times New Roman"/>
        <charset val="0"/>
      </rPr>
      <t xml:space="preserve">12    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</si>
  <si>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总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计</t>
    </r>
  </si>
  <si>
    <t>-</t>
  </si>
  <si>
    <t>附件2：</t>
  </si>
  <si>
    <r>
      <rPr>
        <sz val="16"/>
        <rFont val="Times New Roman"/>
        <charset val="0"/>
      </rPr>
      <t xml:space="preserve">  2020</t>
    </r>
    <r>
      <rPr>
        <sz val="16"/>
        <rFont val="黑体"/>
        <charset val="134"/>
      </rPr>
      <t>年</t>
    </r>
    <r>
      <rPr>
        <sz val="16"/>
        <rFont val="Times New Roman"/>
        <charset val="0"/>
      </rPr>
      <t>6</t>
    </r>
    <r>
      <rPr>
        <sz val="16"/>
        <rFont val="黑体"/>
        <charset val="134"/>
      </rPr>
      <t>月全国各类型彩票销售情况表</t>
    </r>
  </si>
  <si>
    <t xml:space="preserve"> 单位：亿元</t>
  </si>
  <si>
    <t>类型</t>
  </si>
  <si>
    <t>本月</t>
  </si>
  <si>
    <t>本年累计</t>
  </si>
  <si>
    <t>本年销售额</t>
  </si>
  <si>
    <t>上年销售额</t>
  </si>
  <si>
    <t>同比增长(%)</t>
  </si>
  <si>
    <t>环比增长(%)</t>
  </si>
  <si>
    <r>
      <rPr>
        <b/>
        <sz val="10"/>
        <rFont val="Times New Roman"/>
        <charset val="0"/>
      </rPr>
      <t xml:space="preserve">    </t>
    </r>
    <r>
      <rPr>
        <b/>
        <sz val="10"/>
        <rFont val="宋体"/>
        <charset val="134"/>
      </rPr>
      <t>一、福利彩票</t>
    </r>
  </si>
  <si>
    <t xml:space="preserve">    （一）乐透数字型</t>
  </si>
  <si>
    <t xml:space="preserve">    （二）即开型</t>
  </si>
  <si>
    <t xml:space="preserve">    （三）视频型</t>
  </si>
  <si>
    <t xml:space="preserve">    （四）基诺型</t>
  </si>
  <si>
    <r>
      <rPr>
        <b/>
        <sz val="10"/>
        <rFont val="Times New Roman"/>
        <charset val="0"/>
      </rPr>
      <t xml:space="preserve">    </t>
    </r>
    <r>
      <rPr>
        <b/>
        <sz val="10"/>
        <rFont val="宋体"/>
        <charset val="134"/>
      </rPr>
      <t>二、体育彩票</t>
    </r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</si>
  <si>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（一）乐透数字型</t>
    </r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</si>
  <si>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（二）竞猜型</t>
    </r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</si>
  <si>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（三）即开型</t>
    </r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</si>
  <si>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（四）视频型</t>
    </r>
  </si>
  <si>
    <r>
      <rPr>
        <b/>
        <sz val="10"/>
        <rFont val="Times New Roman"/>
        <charset val="0"/>
      </rPr>
      <t xml:space="preserve">    </t>
    </r>
    <r>
      <rPr>
        <b/>
        <sz val="10"/>
        <rFont val="宋体"/>
        <charset val="134"/>
      </rPr>
      <t>三、合计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</si>
  <si>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（一）乐透数字型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</si>
  <si>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（二）竞猜型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</si>
  <si>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（三）即开型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</si>
  <si>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（四）视频型</t>
    </r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</si>
  <si>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（五）基诺型</t>
    </r>
  </si>
  <si>
    <r>
      <rPr>
        <sz val="12"/>
        <rFont val="宋体"/>
        <charset val="134"/>
      </rPr>
      <t>附件</t>
    </r>
    <r>
      <rPr>
        <sz val="12"/>
        <rFont val="Times New Roman"/>
        <charset val="0"/>
      </rPr>
      <t>3</t>
    </r>
  </si>
  <si>
    <t xml:space="preserve">      2020年6月全国各地区彩票销售情况表</t>
  </si>
  <si>
    <t>单位：万元</t>
  </si>
  <si>
    <t>地区</t>
  </si>
  <si>
    <t>体育彩票</t>
  </si>
  <si>
    <t>销售合计</t>
  </si>
  <si>
    <t>销售额</t>
  </si>
  <si>
    <t>比上年同</t>
  </si>
  <si>
    <t>期增长%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</si>
  <si>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</si>
  <si>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</si>
  <si>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</si>
  <si>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</si>
  <si>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</si>
  <si>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</si>
  <si>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</si>
  <si>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</si>
  <si>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</si>
  <si>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</si>
  <si>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</si>
  <si>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</si>
  <si>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</si>
  <si>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</si>
  <si>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</si>
  <si>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</si>
  <si>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</si>
  <si>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</si>
  <si>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</si>
  <si>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</si>
  <si>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</si>
  <si>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</si>
  <si>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</si>
  <si>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</si>
  <si>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</si>
  <si>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</si>
  <si>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</si>
  <si>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</si>
  <si>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</si>
  <si>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</si>
  <si>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</si>
  <si>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总计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</si>
</sst>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0%"/>
    <numFmt numFmtId="178" formatCode="0.0_ "/>
    <numFmt numFmtId="179" formatCode="0.0000_);[Red]\(0.0000\)"/>
    <numFmt numFmtId="180" formatCode="0.0%"/>
    <numFmt numFmtId="181" formatCode="0.00_ ;[Red]\-0.00\ "/>
    <numFmt numFmtId="182" formatCode="0.000000000_);[Red]\(0.000000000\)"/>
  </numFmts>
  <fonts count="33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4"/>
      <name val="Times New Roman"/>
      <charset val="0"/>
    </font>
    <font>
      <sz val="14"/>
      <name val="黑体"/>
      <charset val="134"/>
    </font>
    <font>
      <sz val="11"/>
      <name val="Times New Roman"/>
      <charset val="0"/>
    </font>
    <font>
      <sz val="10"/>
      <name val="宋体"/>
      <charset val="134"/>
    </font>
    <font>
      <sz val="10"/>
      <name val="Times New Roman"/>
      <charset val="0"/>
    </font>
    <font>
      <sz val="11"/>
      <name val="仿宋_GB2312"/>
      <charset val="134"/>
    </font>
    <font>
      <sz val="12"/>
      <name val="宋体"/>
      <charset val="134"/>
    </font>
    <font>
      <sz val="16"/>
      <name val="Times New Roman"/>
      <charset val="0"/>
    </font>
    <font>
      <sz val="10"/>
      <name val="黑体"/>
      <charset val="134"/>
    </font>
    <font>
      <b/>
      <sz val="10"/>
      <name val="Times New Roman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name val="黑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25" borderId="14" applyNumberFormat="0" applyAlignment="0" applyProtection="0">
      <alignment vertical="center"/>
    </xf>
    <xf numFmtId="0" fontId="30" fillId="25" borderId="9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/>
    <xf numFmtId="176" fontId="2" fillId="0" borderId="0" xfId="0" applyNumberFormat="1" applyFont="1" applyFill="1" applyBorder="1" applyAlignment="1"/>
    <xf numFmtId="178" fontId="2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76" fontId="4" fillId="0" borderId="0" xfId="0" applyNumberFormat="1" applyFont="1" applyFill="1" applyBorder="1" applyAlignment="1">
      <alignment horizontal="left"/>
    </xf>
    <xf numFmtId="178" fontId="4" fillId="0" borderId="0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8" fontId="5" fillId="0" borderId="5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0" fontId="10" fillId="0" borderId="6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79" fontId="5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181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vertical="center"/>
    </xf>
    <xf numFmtId="182" fontId="8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2"/>
      <sheetName val="上月"/>
      <sheetName val="本月销量饼形图"/>
      <sheetName val="与上年同期比较图"/>
    </sheetNames>
    <sheetDataSet>
      <sheetData sheetId="0"/>
      <sheetData sheetId="1">
        <row r="6">
          <cell r="B6">
            <v>140.1236392405</v>
          </cell>
        </row>
        <row r="7">
          <cell r="B7">
            <v>121.43863888</v>
          </cell>
        </row>
        <row r="8">
          <cell r="B8">
            <v>9.41521452</v>
          </cell>
        </row>
        <row r="9">
          <cell r="B9">
            <v>9.1588054405</v>
          </cell>
        </row>
        <row r="10">
          <cell r="B10">
            <v>0.1109804</v>
          </cell>
        </row>
        <row r="11">
          <cell r="B11">
            <v>152.091592727</v>
          </cell>
        </row>
        <row r="12">
          <cell r="B12">
            <v>110.71135396</v>
          </cell>
        </row>
        <row r="13">
          <cell r="B13">
            <v>27.16458648</v>
          </cell>
        </row>
        <row r="14">
          <cell r="B14">
            <v>14.21367809</v>
          </cell>
        </row>
        <row r="15">
          <cell r="B15">
            <v>0.001974197</v>
          </cell>
        </row>
        <row r="16">
          <cell r="B16">
            <v>292.2152319675</v>
          </cell>
        </row>
        <row r="17">
          <cell r="B17">
            <v>232.14999284</v>
          </cell>
        </row>
        <row r="18">
          <cell r="B18">
            <v>27.16458648</v>
          </cell>
        </row>
        <row r="19">
          <cell r="B19">
            <v>23.62889261</v>
          </cell>
        </row>
        <row r="20">
          <cell r="B20">
            <v>9.1607796375</v>
          </cell>
        </row>
        <row r="21">
          <cell r="B21">
            <v>0.1109804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计算"/>
      <sheetName val="与19年同期销量比较"/>
    </sheetNames>
    <sheetDataSet>
      <sheetData sheetId="0"/>
      <sheetData sheetId="1">
        <row r="7">
          <cell r="B7">
            <v>31198.1692</v>
          </cell>
        </row>
        <row r="7">
          <cell r="D7">
            <v>198151.2654</v>
          </cell>
        </row>
        <row r="7">
          <cell r="F7">
            <v>60485.7972</v>
          </cell>
        </row>
        <row r="7">
          <cell r="H7">
            <v>364513.5542</v>
          </cell>
        </row>
        <row r="7">
          <cell r="J7">
            <v>91683.9664</v>
          </cell>
        </row>
        <row r="7">
          <cell r="L7">
            <v>562664.8196</v>
          </cell>
        </row>
        <row r="8">
          <cell r="B8">
            <v>27666.793367</v>
          </cell>
        </row>
        <row r="8">
          <cell r="D8">
            <v>171165.064981</v>
          </cell>
        </row>
        <row r="8">
          <cell r="F8">
            <v>26725.8674</v>
          </cell>
        </row>
        <row r="8">
          <cell r="H8">
            <v>164786.18</v>
          </cell>
        </row>
        <row r="8">
          <cell r="J8">
            <v>54392.660767</v>
          </cell>
        </row>
        <row r="8">
          <cell r="L8">
            <v>335951.244981</v>
          </cell>
        </row>
        <row r="9">
          <cell r="B9">
            <v>45543.360216</v>
          </cell>
        </row>
        <row r="9">
          <cell r="D9">
            <v>274249.339889</v>
          </cell>
        </row>
        <row r="9">
          <cell r="F9">
            <v>79895.7889</v>
          </cell>
        </row>
        <row r="9">
          <cell r="H9">
            <v>496930.7111</v>
          </cell>
        </row>
        <row r="9">
          <cell r="J9">
            <v>125439.149116</v>
          </cell>
        </row>
        <row r="9">
          <cell r="L9">
            <v>771180.050989</v>
          </cell>
        </row>
        <row r="10">
          <cell r="B10">
            <v>26513.510685</v>
          </cell>
        </row>
        <row r="10">
          <cell r="D10">
            <v>167537.925437</v>
          </cell>
        </row>
        <row r="10">
          <cell r="F10">
            <v>22973.3593</v>
          </cell>
        </row>
        <row r="10">
          <cell r="H10">
            <v>154744.6054</v>
          </cell>
        </row>
        <row r="10">
          <cell r="J10">
            <v>49486.869985</v>
          </cell>
        </row>
        <row r="10">
          <cell r="L10">
            <v>322282.530837</v>
          </cell>
        </row>
        <row r="11">
          <cell r="B11">
            <v>30463.972695</v>
          </cell>
        </row>
        <row r="11">
          <cell r="D11">
            <v>228986.201204</v>
          </cell>
        </row>
        <row r="11">
          <cell r="F11">
            <v>51888.8114</v>
          </cell>
        </row>
        <row r="11">
          <cell r="H11">
            <v>301907.0427</v>
          </cell>
        </row>
        <row r="11">
          <cell r="J11">
            <v>82352.784095</v>
          </cell>
        </row>
        <row r="11">
          <cell r="L11">
            <v>530893.243904</v>
          </cell>
        </row>
        <row r="12">
          <cell r="B12">
            <v>76260.551318</v>
          </cell>
        </row>
        <row r="12">
          <cell r="D12">
            <v>467217.861173</v>
          </cell>
        </row>
        <row r="12">
          <cell r="F12">
            <v>43505.9117</v>
          </cell>
        </row>
        <row r="12">
          <cell r="H12">
            <v>308597.7599</v>
          </cell>
        </row>
        <row r="12">
          <cell r="J12">
            <v>119766.463018</v>
          </cell>
        </row>
        <row r="12">
          <cell r="L12">
            <v>775815.621073</v>
          </cell>
        </row>
        <row r="13">
          <cell r="B13">
            <v>20507.373631</v>
          </cell>
        </row>
        <row r="13">
          <cell r="D13">
            <v>133072.888135</v>
          </cell>
        </row>
        <row r="13">
          <cell r="F13">
            <v>31571.7761</v>
          </cell>
        </row>
        <row r="13">
          <cell r="H13">
            <v>191756.0915</v>
          </cell>
        </row>
        <row r="13">
          <cell r="J13">
            <v>52079.149731</v>
          </cell>
        </row>
        <row r="13">
          <cell r="L13">
            <v>324828.979635</v>
          </cell>
        </row>
        <row r="14">
          <cell r="B14">
            <v>30476.097793</v>
          </cell>
        </row>
        <row r="14">
          <cell r="D14">
            <v>202572.890129</v>
          </cell>
        </row>
        <row r="14">
          <cell r="F14">
            <v>42025.5159</v>
          </cell>
        </row>
        <row r="14">
          <cell r="H14">
            <v>268216.048</v>
          </cell>
        </row>
        <row r="14">
          <cell r="J14">
            <v>72501.613693</v>
          </cell>
        </row>
        <row r="14">
          <cell r="L14">
            <v>470788.938129</v>
          </cell>
        </row>
        <row r="15">
          <cell r="B15">
            <v>45966.526349</v>
          </cell>
        </row>
        <row r="15">
          <cell r="D15">
            <v>265029.275879</v>
          </cell>
        </row>
        <row r="15">
          <cell r="F15">
            <v>35206.9019</v>
          </cell>
        </row>
        <row r="15">
          <cell r="H15">
            <v>211257.3923</v>
          </cell>
        </row>
        <row r="15">
          <cell r="J15">
            <v>81173.428249</v>
          </cell>
        </row>
        <row r="15">
          <cell r="L15">
            <v>476286.668179</v>
          </cell>
        </row>
        <row r="16">
          <cell r="B16">
            <v>113130.674877</v>
          </cell>
        </row>
        <row r="16">
          <cell r="D16">
            <v>677239.433614</v>
          </cell>
        </row>
        <row r="16">
          <cell r="F16">
            <v>188897.3548</v>
          </cell>
        </row>
        <row r="16">
          <cell r="H16">
            <v>1132223.3255</v>
          </cell>
        </row>
        <row r="16">
          <cell r="J16">
            <v>302028.029677</v>
          </cell>
        </row>
        <row r="16">
          <cell r="L16">
            <v>1809462.759114</v>
          </cell>
        </row>
        <row r="17">
          <cell r="B17">
            <v>130565.057785</v>
          </cell>
        </row>
        <row r="17">
          <cell r="D17">
            <v>761837.264709</v>
          </cell>
        </row>
        <row r="17">
          <cell r="F17">
            <v>132141.8365</v>
          </cell>
        </row>
        <row r="17">
          <cell r="H17">
            <v>782450.9898</v>
          </cell>
        </row>
        <row r="17">
          <cell r="J17">
            <v>262706.894285</v>
          </cell>
        </row>
        <row r="17">
          <cell r="L17">
            <v>1544288.254509</v>
          </cell>
        </row>
        <row r="18">
          <cell r="B18">
            <v>59757.508839</v>
          </cell>
        </row>
        <row r="18">
          <cell r="D18">
            <v>366948.600384</v>
          </cell>
        </row>
        <row r="18">
          <cell r="F18">
            <v>68493.9666</v>
          </cell>
        </row>
        <row r="18">
          <cell r="H18">
            <v>408993.7763</v>
          </cell>
        </row>
        <row r="18">
          <cell r="J18">
            <v>128251.475439</v>
          </cell>
        </row>
        <row r="18">
          <cell r="L18">
            <v>775942.376684</v>
          </cell>
        </row>
        <row r="19">
          <cell r="B19">
            <v>35967.044145</v>
          </cell>
        </row>
        <row r="19">
          <cell r="D19">
            <v>220234.965175</v>
          </cell>
        </row>
        <row r="19">
          <cell r="F19">
            <v>72069.0569</v>
          </cell>
        </row>
        <row r="19">
          <cell r="H19">
            <v>440403.4421</v>
          </cell>
        </row>
        <row r="19">
          <cell r="J19">
            <v>108036.101045</v>
          </cell>
        </row>
        <row r="19">
          <cell r="L19">
            <v>660638.407275</v>
          </cell>
        </row>
        <row r="20">
          <cell r="B20">
            <v>28814.361878</v>
          </cell>
        </row>
        <row r="20">
          <cell r="D20">
            <v>188894.556122</v>
          </cell>
        </row>
        <row r="20">
          <cell r="F20">
            <v>52918.3946</v>
          </cell>
        </row>
        <row r="20">
          <cell r="H20">
            <v>321785.518</v>
          </cell>
        </row>
        <row r="20">
          <cell r="J20">
            <v>81732.756478</v>
          </cell>
        </row>
        <row r="20">
          <cell r="L20">
            <v>510680.074122</v>
          </cell>
        </row>
        <row r="21">
          <cell r="B21">
            <v>115856.123667</v>
          </cell>
        </row>
        <row r="21">
          <cell r="D21">
            <v>710349.474563</v>
          </cell>
        </row>
        <row r="21">
          <cell r="F21">
            <v>169812.1312</v>
          </cell>
        </row>
        <row r="21">
          <cell r="H21">
            <v>1018683.5575</v>
          </cell>
        </row>
        <row r="21">
          <cell r="J21">
            <v>285668.254867</v>
          </cell>
        </row>
        <row r="21">
          <cell r="L21">
            <v>1729033.032063</v>
          </cell>
        </row>
        <row r="22">
          <cell r="B22">
            <v>53104.875231</v>
          </cell>
        </row>
        <row r="22">
          <cell r="D22">
            <v>327840.155037</v>
          </cell>
        </row>
        <row r="22">
          <cell r="F22">
            <v>127375.3047</v>
          </cell>
        </row>
        <row r="22">
          <cell r="H22">
            <v>821391.2272</v>
          </cell>
        </row>
        <row r="22">
          <cell r="J22">
            <v>180480.179931</v>
          </cell>
        </row>
        <row r="22">
          <cell r="L22">
            <v>1149231.382237</v>
          </cell>
        </row>
        <row r="23">
          <cell r="B23">
            <v>66545.277145</v>
          </cell>
        </row>
        <row r="23">
          <cell r="D23">
            <v>416732.671009</v>
          </cell>
        </row>
        <row r="23">
          <cell r="F23">
            <v>85422.84</v>
          </cell>
        </row>
        <row r="23">
          <cell r="H23">
            <v>517316.0615</v>
          </cell>
        </row>
        <row r="23">
          <cell r="J23">
            <v>151968.117145</v>
          </cell>
        </row>
        <row r="23">
          <cell r="L23">
            <v>934048.732509</v>
          </cell>
        </row>
        <row r="24">
          <cell r="B24">
            <v>65601.52548</v>
          </cell>
        </row>
        <row r="24">
          <cell r="D24">
            <v>415874.650957</v>
          </cell>
        </row>
        <row r="24">
          <cell r="F24">
            <v>51930.9167</v>
          </cell>
        </row>
        <row r="24">
          <cell r="H24">
            <v>304081.1426</v>
          </cell>
        </row>
        <row r="24">
          <cell r="J24">
            <v>117532.44218</v>
          </cell>
        </row>
        <row r="24">
          <cell r="L24">
            <v>719955.793557</v>
          </cell>
        </row>
        <row r="25">
          <cell r="B25">
            <v>163358.876451</v>
          </cell>
        </row>
        <row r="25">
          <cell r="D25">
            <v>982101.172277</v>
          </cell>
        </row>
        <row r="25">
          <cell r="F25">
            <v>156885.1667</v>
          </cell>
        </row>
        <row r="25">
          <cell r="H25">
            <v>984622.8276</v>
          </cell>
        </row>
        <row r="25">
          <cell r="J25">
            <v>320244.043151</v>
          </cell>
        </row>
        <row r="25">
          <cell r="L25">
            <v>1966723.999877</v>
          </cell>
        </row>
        <row r="26">
          <cell r="B26">
            <v>36041.471316</v>
          </cell>
        </row>
        <row r="26">
          <cell r="D26">
            <v>219936.444771</v>
          </cell>
        </row>
        <row r="26">
          <cell r="F26">
            <v>17884.0884</v>
          </cell>
        </row>
        <row r="26">
          <cell r="H26">
            <v>131050.9861</v>
          </cell>
        </row>
        <row r="26">
          <cell r="J26">
            <v>53925.559716</v>
          </cell>
        </row>
        <row r="26">
          <cell r="L26">
            <v>350987.430871</v>
          </cell>
        </row>
        <row r="27">
          <cell r="B27">
            <v>6785.869259</v>
          </cell>
        </row>
        <row r="27">
          <cell r="D27">
            <v>47557.443711</v>
          </cell>
        </row>
        <row r="27">
          <cell r="F27">
            <v>5199.15727</v>
          </cell>
        </row>
        <row r="27">
          <cell r="H27">
            <v>37729.60488</v>
          </cell>
        </row>
        <row r="27">
          <cell r="J27">
            <v>11985.026529</v>
          </cell>
        </row>
        <row r="27">
          <cell r="L27">
            <v>85287.048591</v>
          </cell>
        </row>
        <row r="28">
          <cell r="B28">
            <v>34570.283709</v>
          </cell>
        </row>
        <row r="28">
          <cell r="D28">
            <v>223968.900173</v>
          </cell>
        </row>
        <row r="28">
          <cell r="F28">
            <v>48033.5836</v>
          </cell>
        </row>
        <row r="28">
          <cell r="H28">
            <v>280516.792</v>
          </cell>
        </row>
        <row r="28">
          <cell r="J28">
            <v>82603.867309</v>
          </cell>
        </row>
        <row r="28">
          <cell r="L28">
            <v>504485.692173</v>
          </cell>
        </row>
        <row r="29">
          <cell r="B29">
            <v>77261.820598</v>
          </cell>
        </row>
        <row r="29">
          <cell r="D29">
            <v>500443.082059</v>
          </cell>
        </row>
        <row r="29">
          <cell r="F29">
            <v>73240.0172</v>
          </cell>
        </row>
        <row r="29">
          <cell r="H29">
            <v>451347.2621</v>
          </cell>
        </row>
        <row r="29">
          <cell r="J29">
            <v>150501.837798</v>
          </cell>
        </row>
        <row r="29">
          <cell r="L29">
            <v>951790.344159</v>
          </cell>
        </row>
        <row r="30">
          <cell r="B30">
            <v>21026.611257</v>
          </cell>
        </row>
        <row r="30">
          <cell r="D30">
            <v>124367.225063</v>
          </cell>
        </row>
        <row r="30">
          <cell r="F30">
            <v>40422.753</v>
          </cell>
        </row>
        <row r="30">
          <cell r="H30">
            <v>230975.2992</v>
          </cell>
        </row>
        <row r="30">
          <cell r="J30">
            <v>61449.364257</v>
          </cell>
        </row>
        <row r="30">
          <cell r="L30">
            <v>355342.524263</v>
          </cell>
        </row>
        <row r="31">
          <cell r="B31">
            <v>65686.728157</v>
          </cell>
        </row>
        <row r="31">
          <cell r="D31">
            <v>381159.223934</v>
          </cell>
        </row>
        <row r="31">
          <cell r="F31">
            <v>73115.5402</v>
          </cell>
        </row>
        <row r="31">
          <cell r="H31">
            <v>432896.0706</v>
          </cell>
        </row>
        <row r="31">
          <cell r="J31">
            <v>138802.268357</v>
          </cell>
        </row>
        <row r="31">
          <cell r="L31">
            <v>814055.294534</v>
          </cell>
        </row>
        <row r="32">
          <cell r="B32">
            <v>16734.6668</v>
          </cell>
        </row>
        <row r="32">
          <cell r="D32">
            <v>78975.3836</v>
          </cell>
        </row>
        <row r="32">
          <cell r="F32">
            <v>8748.2652</v>
          </cell>
        </row>
        <row r="32">
          <cell r="H32">
            <v>37345.8324</v>
          </cell>
        </row>
        <row r="32">
          <cell r="J32">
            <v>25482.932</v>
          </cell>
        </row>
        <row r="32">
          <cell r="L32">
            <v>116321.216</v>
          </cell>
        </row>
        <row r="33">
          <cell r="B33">
            <v>78886.290928</v>
          </cell>
        </row>
        <row r="33">
          <cell r="D33">
            <v>472002.983718</v>
          </cell>
        </row>
        <row r="33">
          <cell r="F33">
            <v>41395.1539</v>
          </cell>
        </row>
        <row r="33">
          <cell r="H33">
            <v>261228.1071</v>
          </cell>
        </row>
        <row r="33">
          <cell r="J33">
            <v>120281.444828</v>
          </cell>
        </row>
        <row r="33">
          <cell r="L33">
            <v>733231.090818</v>
          </cell>
        </row>
        <row r="34">
          <cell r="B34">
            <v>28174.225849</v>
          </cell>
        </row>
        <row r="34">
          <cell r="D34">
            <v>177713.803142</v>
          </cell>
        </row>
        <row r="34">
          <cell r="F34">
            <v>30761.0833</v>
          </cell>
        </row>
        <row r="34">
          <cell r="H34">
            <v>165291.5126</v>
          </cell>
        </row>
        <row r="34">
          <cell r="J34">
            <v>58935.309149</v>
          </cell>
        </row>
        <row r="34">
          <cell r="L34">
            <v>343005.315742</v>
          </cell>
        </row>
        <row r="35">
          <cell r="B35">
            <v>11700.830336</v>
          </cell>
        </row>
        <row r="35">
          <cell r="D35">
            <v>66376.584281</v>
          </cell>
        </row>
        <row r="35">
          <cell r="F35">
            <v>7581.2486</v>
          </cell>
        </row>
        <row r="35">
          <cell r="H35">
            <v>38343.1585</v>
          </cell>
        </row>
        <row r="35">
          <cell r="J35">
            <v>19282.078936</v>
          </cell>
        </row>
        <row r="35">
          <cell r="L35">
            <v>104719.742781</v>
          </cell>
        </row>
        <row r="36">
          <cell r="B36">
            <v>11544.103244</v>
          </cell>
        </row>
        <row r="36">
          <cell r="D36">
            <v>72540.731309</v>
          </cell>
        </row>
        <row r="36">
          <cell r="F36">
            <v>11597.6101</v>
          </cell>
        </row>
        <row r="36">
          <cell r="H36">
            <v>69903.3576</v>
          </cell>
        </row>
        <row r="36">
          <cell r="J36">
            <v>23141.713344</v>
          </cell>
        </row>
        <row r="36">
          <cell r="L36">
            <v>142444.088909</v>
          </cell>
        </row>
        <row r="37">
          <cell r="B37">
            <v>36077.7454</v>
          </cell>
        </row>
        <row r="37">
          <cell r="D37">
            <v>234595.6052</v>
          </cell>
        </row>
        <row r="37">
          <cell r="F37">
            <v>26728.3832</v>
          </cell>
        </row>
        <row r="37">
          <cell r="H37">
            <v>152636.5786</v>
          </cell>
        </row>
        <row r="37">
          <cell r="J37">
            <v>62806.1286</v>
          </cell>
        </row>
        <row r="37">
          <cell r="L37">
            <v>387232.1838</v>
          </cell>
        </row>
        <row r="38">
          <cell r="B38">
            <v>1591788.327605</v>
          </cell>
        </row>
        <row r="38">
          <cell r="D38">
            <v>9775673.067035</v>
          </cell>
        </row>
        <row r="38">
          <cell r="F38">
            <v>1884933.58247</v>
          </cell>
        </row>
        <row r="38">
          <cell r="H38">
            <v>11483925.81488</v>
          </cell>
        </row>
        <row r="38">
          <cell r="J38">
            <v>3476721.910075</v>
          </cell>
        </row>
        <row r="38">
          <cell r="L38">
            <v>21259598.881915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workbookViewId="0">
      <selection activeCell="P16" sqref="P16"/>
    </sheetView>
  </sheetViews>
  <sheetFormatPr defaultColWidth="9" defaultRowHeight="14.25"/>
  <cols>
    <col min="1" max="1" width="8.25" style="20" customWidth="1"/>
    <col min="2" max="2" width="9.375" style="20" customWidth="1"/>
    <col min="3" max="3" width="9" style="20" customWidth="1"/>
    <col min="4" max="4" width="9.5" style="20" customWidth="1"/>
    <col min="5" max="5" width="8.375" style="20" customWidth="1"/>
    <col min="6" max="6" width="9.75" style="20" customWidth="1"/>
    <col min="7" max="7" width="9.625" style="20" customWidth="1"/>
    <col min="8" max="8" width="14.375" style="20" customWidth="1"/>
    <col min="9" max="9" width="12.25" style="20"/>
    <col min="10" max="10" width="11.5" style="20" customWidth="1"/>
    <col min="11" max="11" width="10.5" style="20"/>
    <col min="12" max="12" width="11.25" style="20"/>
    <col min="13" max="13" width="12.5" style="20" customWidth="1"/>
    <col min="14" max="14" width="15.375" style="20" customWidth="1"/>
    <col min="15" max="15" width="10.5" style="20"/>
    <col min="16" max="16384" width="9" style="20"/>
  </cols>
  <sheetData>
    <row r="1" s="20" customFormat="1" ht="20.25" customHeight="1" spans="1:1">
      <c r="A1" s="22" t="s">
        <v>0</v>
      </c>
    </row>
    <row r="2" s="20" customFormat="1" ht="20.25" spans="1:14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="20" customFormat="1" spans="12:14">
      <c r="L3" s="43"/>
      <c r="M3" s="43"/>
      <c r="N3" s="44" t="s">
        <v>2</v>
      </c>
    </row>
    <row r="4" s="20" customFormat="1" spans="1:14">
      <c r="A4" s="38" t="s">
        <v>3</v>
      </c>
      <c r="B4" s="11" t="s">
        <v>4</v>
      </c>
      <c r="C4" s="12"/>
      <c r="D4" s="12"/>
      <c r="E4" s="12"/>
      <c r="F4" s="12"/>
      <c r="G4" s="39"/>
      <c r="H4" s="11" t="s">
        <v>5</v>
      </c>
      <c r="I4" s="12"/>
      <c r="J4" s="12"/>
      <c r="K4" s="12"/>
      <c r="L4" s="12"/>
      <c r="M4" s="39"/>
      <c r="N4" s="38" t="s">
        <v>6</v>
      </c>
    </row>
    <row r="5" s="20" customFormat="1" spans="1:14">
      <c r="A5" s="40"/>
      <c r="B5" s="9" t="s">
        <v>7</v>
      </c>
      <c r="C5" s="41" t="s">
        <v>8</v>
      </c>
      <c r="D5" s="9" t="s">
        <v>9</v>
      </c>
      <c r="E5" s="9" t="s">
        <v>10</v>
      </c>
      <c r="F5" s="9" t="s">
        <v>11</v>
      </c>
      <c r="G5" s="42" t="s">
        <v>12</v>
      </c>
      <c r="H5" s="9" t="s">
        <v>7</v>
      </c>
      <c r="I5" s="9" t="s">
        <v>13</v>
      </c>
      <c r="J5" s="41" t="s">
        <v>8</v>
      </c>
      <c r="K5" s="45" t="s">
        <v>9</v>
      </c>
      <c r="L5" s="11" t="s">
        <v>11</v>
      </c>
      <c r="M5" s="9" t="s">
        <v>12</v>
      </c>
      <c r="N5" s="40"/>
    </row>
    <row r="6" s="20" customFormat="1" ht="24.95" customHeight="1" spans="1:15">
      <c r="A6" s="10" t="s">
        <v>14</v>
      </c>
      <c r="B6" s="28">
        <v>86.24222402</v>
      </c>
      <c r="C6" s="28">
        <v>16.06610334</v>
      </c>
      <c r="D6" s="28">
        <v>26.4971662344</v>
      </c>
      <c r="E6" s="28">
        <v>0.09775268</v>
      </c>
      <c r="F6" s="28">
        <f t="shared" ref="F6:F11" si="0">SUM(B6:E6)</f>
        <v>128.9032462744</v>
      </c>
      <c r="G6" s="28">
        <f>F6</f>
        <v>128.9032462744</v>
      </c>
      <c r="H6" s="28">
        <v>63.44563756</v>
      </c>
      <c r="I6" s="28">
        <v>68.04147756</v>
      </c>
      <c r="J6" s="28">
        <v>11.70854088</v>
      </c>
      <c r="K6" s="28">
        <v>0.001356467</v>
      </c>
      <c r="L6" s="28">
        <f t="shared" ref="L6:L11" si="1">SUM(H6:K6)</f>
        <v>143.197012467</v>
      </c>
      <c r="M6" s="28">
        <f>L6</f>
        <v>143.197012467</v>
      </c>
      <c r="N6" s="28">
        <f t="shared" ref="N6:N11" si="2">F6+L6</f>
        <v>272.1002587414</v>
      </c>
      <c r="O6" s="33"/>
    </row>
    <row r="7" s="20" customFormat="1" ht="24.95" customHeight="1" spans="1:15">
      <c r="A7" s="10" t="s">
        <v>15</v>
      </c>
      <c r="B7" s="28">
        <v>0</v>
      </c>
      <c r="C7" s="28">
        <v>0</v>
      </c>
      <c r="D7" s="28">
        <v>0</v>
      </c>
      <c r="E7" s="28">
        <v>0</v>
      </c>
      <c r="F7" s="28">
        <f t="shared" si="0"/>
        <v>0</v>
      </c>
      <c r="G7" s="28">
        <f t="shared" ref="G7:G11" si="3">G6+F7</f>
        <v>128.9032462744</v>
      </c>
      <c r="H7" s="28">
        <v>0</v>
      </c>
      <c r="I7" s="28">
        <v>0</v>
      </c>
      <c r="J7" s="28">
        <v>0.01324433</v>
      </c>
      <c r="K7" s="28">
        <v>0</v>
      </c>
      <c r="L7" s="28">
        <f t="shared" si="1"/>
        <v>0.01324433</v>
      </c>
      <c r="M7" s="28">
        <f t="shared" ref="M7:M11" si="4">M6+L7</f>
        <v>143.210256797</v>
      </c>
      <c r="N7" s="28">
        <f t="shared" si="2"/>
        <v>0.01324433</v>
      </c>
      <c r="O7" s="33"/>
    </row>
    <row r="8" s="20" customFormat="1" ht="24.95" customHeight="1" spans="1:16">
      <c r="A8" s="10" t="s">
        <v>16</v>
      </c>
      <c r="B8" s="28">
        <v>47.11849748</v>
      </c>
      <c r="C8" s="28">
        <v>4.63114317</v>
      </c>
      <c r="D8" s="28">
        <v>0</v>
      </c>
      <c r="E8" s="28">
        <v>0.01624764</v>
      </c>
      <c r="F8" s="28">
        <f t="shared" si="0"/>
        <v>51.76588829</v>
      </c>
      <c r="G8" s="28">
        <f t="shared" si="3"/>
        <v>180.6691345644</v>
      </c>
      <c r="H8" s="28">
        <v>39.98809476</v>
      </c>
      <c r="I8" s="28">
        <v>7.68199468</v>
      </c>
      <c r="J8" s="28">
        <v>5.65536108</v>
      </c>
      <c r="K8" s="28">
        <v>0</v>
      </c>
      <c r="L8" s="28">
        <f t="shared" si="1"/>
        <v>53.32545052</v>
      </c>
      <c r="M8" s="28">
        <f t="shared" si="4"/>
        <v>196.535707317</v>
      </c>
      <c r="N8" s="28">
        <f t="shared" si="2"/>
        <v>105.09133881</v>
      </c>
      <c r="P8" s="46"/>
    </row>
    <row r="9" s="20" customFormat="1" ht="24.95" customHeight="1" spans="1:14">
      <c r="A9" s="10" t="s">
        <v>17</v>
      </c>
      <c r="B9" s="28">
        <v>107.6872439</v>
      </c>
      <c r="C9" s="28">
        <v>11.3985963</v>
      </c>
      <c r="D9" s="28">
        <v>0</v>
      </c>
      <c r="E9" s="28">
        <v>0.02703328</v>
      </c>
      <c r="F9" s="28">
        <f t="shared" si="0"/>
        <v>119.11287348</v>
      </c>
      <c r="G9" s="28">
        <f t="shared" si="3"/>
        <v>299.7820080444</v>
      </c>
      <c r="H9" s="28">
        <v>98.45491191</v>
      </c>
      <c r="I9" s="28">
        <v>4.32482488</v>
      </c>
      <c r="J9" s="28">
        <v>11.98394341</v>
      </c>
      <c r="K9" s="28">
        <v>0.000264137</v>
      </c>
      <c r="L9" s="28">
        <f t="shared" si="1"/>
        <v>114.763944337</v>
      </c>
      <c r="M9" s="28">
        <f t="shared" si="4"/>
        <v>311.299651654</v>
      </c>
      <c r="N9" s="28">
        <f t="shared" si="2"/>
        <v>233.876817817</v>
      </c>
    </row>
    <row r="10" s="20" customFormat="1" ht="24.95" customHeight="1" spans="1:14">
      <c r="A10" s="10" t="s">
        <v>18</v>
      </c>
      <c r="B10" s="28">
        <v>121.43863888</v>
      </c>
      <c r="C10" s="28">
        <v>9.41521452</v>
      </c>
      <c r="D10" s="28">
        <v>9.1588054405</v>
      </c>
      <c r="E10" s="28">
        <v>0.1109804</v>
      </c>
      <c r="F10" s="28">
        <f t="shared" si="0"/>
        <v>140.1236392405</v>
      </c>
      <c r="G10" s="28">
        <f t="shared" si="3"/>
        <v>439.9056472849</v>
      </c>
      <c r="H10" s="28">
        <v>110.71135396</v>
      </c>
      <c r="I10" s="28">
        <v>27.16458648</v>
      </c>
      <c r="J10" s="28">
        <v>14.21367809</v>
      </c>
      <c r="K10" s="28">
        <v>0.001974197</v>
      </c>
      <c r="L10" s="28">
        <f t="shared" si="1"/>
        <v>152.091592727</v>
      </c>
      <c r="M10" s="28">
        <f t="shared" si="4"/>
        <v>463.391244381</v>
      </c>
      <c r="N10" s="28">
        <f t="shared" si="2"/>
        <v>292.2152319675</v>
      </c>
    </row>
    <row r="11" s="20" customFormat="1" ht="24.95" customHeight="1" spans="1:14">
      <c r="A11" s="10" t="s">
        <v>19</v>
      </c>
      <c r="B11" s="28">
        <v>122.3960421</v>
      </c>
      <c r="C11" s="28">
        <v>15.470171</v>
      </c>
      <c r="D11" s="28">
        <v>14.9835341484</v>
      </c>
      <c r="E11" s="28">
        <v>0.12589752</v>
      </c>
      <c r="F11" s="28">
        <f t="shared" si="0"/>
        <v>152.9756447684</v>
      </c>
      <c r="G11" s="28">
        <f t="shared" si="3"/>
        <v>592.8812920533</v>
      </c>
      <c r="H11" s="28">
        <v>104.74604064</v>
      </c>
      <c r="I11" s="28">
        <v>63.60833732</v>
      </c>
      <c r="J11" s="28">
        <v>14.36929962</v>
      </c>
      <c r="K11" s="28">
        <v>0.005039898</v>
      </c>
      <c r="L11" s="28">
        <f t="shared" si="1"/>
        <v>182.728717478</v>
      </c>
      <c r="M11" s="28">
        <f t="shared" si="4"/>
        <v>646.119961859</v>
      </c>
      <c r="N11" s="28">
        <f t="shared" si="2"/>
        <v>335.7043622464</v>
      </c>
    </row>
    <row r="12" s="20" customFormat="1" ht="24.95" customHeight="1" spans="1:14">
      <c r="A12" s="10" t="s">
        <v>20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="20" customFormat="1" ht="24.95" customHeight="1" spans="1:14">
      <c r="A13" s="10" t="s">
        <v>21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="20" customFormat="1" ht="24.95" customHeight="1" spans="1:14">
      <c r="A14" s="10" t="s">
        <v>22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="20" customFormat="1" ht="24.95" customHeight="1" spans="1:14">
      <c r="A15" s="10" t="s">
        <v>23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="20" customFormat="1" ht="24.95" customHeight="1" spans="1:14">
      <c r="A16" s="10" t="s">
        <v>24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="20" customFormat="1" ht="24.95" customHeight="1" spans="1:14">
      <c r="A17" s="10" t="s">
        <v>25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="20" customFormat="1" ht="24.95" customHeight="1" spans="1:14">
      <c r="A18" s="9" t="s">
        <v>26</v>
      </c>
      <c r="B18" s="28">
        <f t="shared" ref="B18:F18" si="5">SUM(B6:B17)</f>
        <v>484.88264638</v>
      </c>
      <c r="C18" s="28">
        <f t="shared" si="5"/>
        <v>56.98122833</v>
      </c>
      <c r="D18" s="28">
        <f t="shared" si="5"/>
        <v>50.6395058233</v>
      </c>
      <c r="E18" s="28">
        <f t="shared" si="5"/>
        <v>0.37791152</v>
      </c>
      <c r="F18" s="28">
        <f t="shared" si="5"/>
        <v>592.8812920533</v>
      </c>
      <c r="G18" s="28" t="s">
        <v>27</v>
      </c>
      <c r="H18" s="28">
        <f t="shared" ref="H18:L18" si="6">SUM(H6:H17)</f>
        <v>417.34603883</v>
      </c>
      <c r="I18" s="28">
        <f t="shared" si="6"/>
        <v>170.82122092</v>
      </c>
      <c r="J18" s="28">
        <f t="shared" si="6"/>
        <v>57.94406741</v>
      </c>
      <c r="K18" s="28">
        <f t="shared" si="6"/>
        <v>0.008634699</v>
      </c>
      <c r="L18" s="28">
        <f t="shared" si="6"/>
        <v>646.119961859</v>
      </c>
      <c r="M18" s="28" t="s">
        <v>27</v>
      </c>
      <c r="N18" s="28">
        <f>SUM(N6:N17)</f>
        <v>1239.0012539123</v>
      </c>
    </row>
    <row r="19" s="20" customFormat="1" spans="14:14">
      <c r="N19" s="47"/>
    </row>
    <row r="20" s="20" customFormat="1" spans="12:14">
      <c r="L20" s="48"/>
      <c r="N20" s="33"/>
    </row>
    <row r="21" s="20" customFormat="1" spans="4:11">
      <c r="D21" s="33"/>
      <c r="K21" s="33"/>
    </row>
    <row r="23" s="20" customFormat="1" spans="7:7">
      <c r="G23" s="33"/>
    </row>
  </sheetData>
  <mergeCells count="5">
    <mergeCell ref="A2:N2"/>
    <mergeCell ref="B4:G4"/>
    <mergeCell ref="H4:L4"/>
    <mergeCell ref="A4:A5"/>
    <mergeCell ref="N4:N5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K12" sqref="K12"/>
    </sheetView>
  </sheetViews>
  <sheetFormatPr defaultColWidth="9" defaultRowHeight="14.25"/>
  <cols>
    <col min="1" max="1" width="23.875" style="20" customWidth="1"/>
    <col min="2" max="2" width="16.75" style="20" customWidth="1"/>
    <col min="3" max="3" width="14.25" style="20" customWidth="1"/>
    <col min="4" max="4" width="15.125" style="20" customWidth="1"/>
    <col min="5" max="5" width="10.625" style="20" customWidth="1"/>
    <col min="6" max="6" width="13.75" style="20" customWidth="1"/>
    <col min="7" max="7" width="13" style="20" customWidth="1"/>
    <col min="8" max="8" width="13.25" style="20" customWidth="1"/>
    <col min="9" max="10" width="11.625" style="21"/>
    <col min="11" max="11" width="11.5" style="20" customWidth="1"/>
    <col min="12" max="12" width="12.875" style="20" customWidth="1"/>
    <col min="13" max="16384" width="9" style="20"/>
  </cols>
  <sheetData>
    <row r="1" customHeight="1" spans="1:1">
      <c r="A1" s="22" t="s">
        <v>28</v>
      </c>
    </row>
    <row r="2" ht="26.25" customHeight="1" spans="1:8">
      <c r="A2" s="23" t="s">
        <v>29</v>
      </c>
      <c r="B2" s="23"/>
      <c r="C2" s="23"/>
      <c r="D2" s="23"/>
      <c r="E2" s="23"/>
      <c r="F2" s="23"/>
      <c r="G2" s="23"/>
      <c r="H2" s="23"/>
    </row>
    <row r="3" ht="26.25" customHeight="1" spans="1:8">
      <c r="A3" s="24"/>
      <c r="B3" s="24"/>
      <c r="C3" s="24"/>
      <c r="D3" s="25"/>
      <c r="E3" s="25"/>
      <c r="F3" s="24"/>
      <c r="G3" s="24"/>
      <c r="H3" s="24" t="s">
        <v>30</v>
      </c>
    </row>
    <row r="4" ht="24.95" customHeight="1" spans="1:8">
      <c r="A4" s="9" t="s">
        <v>31</v>
      </c>
      <c r="B4" s="9" t="s">
        <v>32</v>
      </c>
      <c r="C4" s="9"/>
      <c r="D4" s="9"/>
      <c r="E4" s="9"/>
      <c r="F4" s="9" t="s">
        <v>33</v>
      </c>
      <c r="G4" s="9"/>
      <c r="H4" s="9"/>
    </row>
    <row r="5" ht="24.95" customHeight="1" spans="1:8">
      <c r="A5" s="9"/>
      <c r="B5" s="9" t="s">
        <v>34</v>
      </c>
      <c r="C5" s="9" t="s">
        <v>35</v>
      </c>
      <c r="D5" s="26" t="s">
        <v>36</v>
      </c>
      <c r="E5" s="26" t="s">
        <v>37</v>
      </c>
      <c r="F5" s="9" t="s">
        <v>34</v>
      </c>
      <c r="G5" s="9" t="s">
        <v>35</v>
      </c>
      <c r="H5" s="26" t="s">
        <v>36</v>
      </c>
    </row>
    <row r="6" s="20" customFormat="1" ht="24.95" customHeight="1" spans="1:12">
      <c r="A6" s="27" t="s">
        <v>38</v>
      </c>
      <c r="B6" s="28">
        <f>SUM(B7:B10)</f>
        <v>152.9756447684</v>
      </c>
      <c r="C6" s="28">
        <v>159.1788335605</v>
      </c>
      <c r="D6" s="29">
        <f t="shared" ref="D6:D21" si="0">(B6-C6)/C6</f>
        <v>-0.0389699349677814</v>
      </c>
      <c r="E6" s="29">
        <f>(B6-[1]上月!B6)/[1]上月!B6</f>
        <v>0.0917190389684467</v>
      </c>
      <c r="F6" s="28">
        <f>SUM(F7:F10)</f>
        <v>592.8812920533</v>
      </c>
      <c r="G6" s="28">
        <v>977.5673049035</v>
      </c>
      <c r="H6" s="29">
        <f t="shared" ref="H6:H21" si="1">(F6-G6)/G6</f>
        <v>-0.393513583075668</v>
      </c>
      <c r="I6" s="34"/>
      <c r="J6" s="34"/>
      <c r="K6" s="33"/>
      <c r="L6" s="33"/>
    </row>
    <row r="7" ht="24.95" customHeight="1" spans="1:8">
      <c r="A7" s="30" t="s">
        <v>39</v>
      </c>
      <c r="B7" s="28">
        <v>122.3960421</v>
      </c>
      <c r="C7" s="28">
        <v>106.98215984</v>
      </c>
      <c r="D7" s="29">
        <f t="shared" si="0"/>
        <v>0.144078996750978</v>
      </c>
      <c r="E7" s="29">
        <f>(B7-[1]上月!B7)/[1]上月!B7</f>
        <v>0.00788384346884891</v>
      </c>
      <c r="F7" s="28">
        <v>484.88264638</v>
      </c>
      <c r="G7" s="28">
        <v>654.58773144</v>
      </c>
      <c r="H7" s="29">
        <f t="shared" si="1"/>
        <v>-0.259254912533531</v>
      </c>
    </row>
    <row r="8" ht="24.95" customHeight="1" spans="1:8">
      <c r="A8" s="30" t="s">
        <v>40</v>
      </c>
      <c r="B8" s="28">
        <v>15.470171</v>
      </c>
      <c r="C8" s="28">
        <v>11.00750249</v>
      </c>
      <c r="D8" s="29">
        <f t="shared" si="0"/>
        <v>0.405420622348639</v>
      </c>
      <c r="E8" s="29">
        <f>(B8-[1]上月!B8)/[1]上月!B8</f>
        <v>0.643103401110823</v>
      </c>
      <c r="F8" s="28">
        <v>56.98122833</v>
      </c>
      <c r="G8" s="28">
        <v>70.31625048</v>
      </c>
      <c r="H8" s="29">
        <f t="shared" si="1"/>
        <v>-0.189643532739176</v>
      </c>
    </row>
    <row r="9" ht="24.95" customHeight="1" spans="1:8">
      <c r="A9" s="30" t="s">
        <v>41</v>
      </c>
      <c r="B9" s="28">
        <v>14.9835341484</v>
      </c>
      <c r="C9" s="28">
        <v>41.0608669105</v>
      </c>
      <c r="D9" s="29">
        <f t="shared" si="0"/>
        <v>-0.635089678426433</v>
      </c>
      <c r="E9" s="29">
        <f>(B9-[1]上月!B9)/[1]上月!B9</f>
        <v>0.635970350690408</v>
      </c>
      <c r="F9" s="28">
        <v>50.6395058233</v>
      </c>
      <c r="G9" s="28">
        <v>251.8901033235</v>
      </c>
      <c r="H9" s="29">
        <f t="shared" si="1"/>
        <v>-0.798961907771882</v>
      </c>
    </row>
    <row r="10" ht="24.95" customHeight="1" spans="1:8">
      <c r="A10" s="30" t="s">
        <v>42</v>
      </c>
      <c r="B10" s="28">
        <v>0.12589752</v>
      </c>
      <c r="C10" s="28">
        <v>0.12830432</v>
      </c>
      <c r="D10" s="29">
        <f t="shared" si="0"/>
        <v>-0.0187585266030015</v>
      </c>
      <c r="E10" s="29">
        <f>(B10-[1]上月!B10)/[1]上月!B10</f>
        <v>0.134412202515039</v>
      </c>
      <c r="F10" s="28">
        <v>0.37791152</v>
      </c>
      <c r="G10" s="28">
        <v>0.77322126</v>
      </c>
      <c r="H10" s="29">
        <f t="shared" si="1"/>
        <v>-0.511250479584589</v>
      </c>
    </row>
    <row r="11" s="20" customFormat="1" ht="24.95" customHeight="1" spans="1:12">
      <c r="A11" s="27" t="s">
        <v>43</v>
      </c>
      <c r="B11" s="28">
        <f>SUM(B12:B15)</f>
        <v>182.728717478</v>
      </c>
      <c r="C11" s="28">
        <v>188.493358247</v>
      </c>
      <c r="D11" s="29">
        <f t="shared" si="0"/>
        <v>-0.030582726217048</v>
      </c>
      <c r="E11" s="29">
        <f>(B11-[1]上月!B11)/[1]上月!B11</f>
        <v>0.201438647604886</v>
      </c>
      <c r="F11" s="28">
        <f>SUM(F12:F15)</f>
        <v>646.119961859</v>
      </c>
      <c r="G11" s="28">
        <v>1148.392581488</v>
      </c>
      <c r="H11" s="29">
        <f t="shared" si="1"/>
        <v>-0.43737013607158</v>
      </c>
      <c r="I11" s="34"/>
      <c r="J11" s="34"/>
      <c r="K11" s="33"/>
      <c r="L11" s="33"/>
    </row>
    <row r="12" ht="24.95" customHeight="1" spans="1:8">
      <c r="A12" s="31" t="s">
        <v>44</v>
      </c>
      <c r="B12" s="28">
        <v>104.74604064</v>
      </c>
      <c r="C12" s="28">
        <v>80.34720962</v>
      </c>
      <c r="D12" s="29">
        <f t="shared" si="0"/>
        <v>0.303667434567966</v>
      </c>
      <c r="E12" s="29">
        <f>(B12-[1]上月!B12)/[1]上月!B12</f>
        <v>-0.0538816761481868</v>
      </c>
      <c r="F12" s="28">
        <v>417.34603883</v>
      </c>
      <c r="G12" s="28">
        <v>457.65898695</v>
      </c>
      <c r="H12" s="29">
        <f t="shared" si="1"/>
        <v>-0.0880851229179606</v>
      </c>
    </row>
    <row r="13" s="20" customFormat="1" ht="24.95" customHeight="1" spans="1:11">
      <c r="A13" s="31" t="s">
        <v>45</v>
      </c>
      <c r="B13" s="28">
        <v>63.60833732</v>
      </c>
      <c r="C13" s="28">
        <v>96.22780686</v>
      </c>
      <c r="D13" s="29">
        <f t="shared" si="0"/>
        <v>-0.338981741394745</v>
      </c>
      <c r="E13" s="29">
        <f>(B13-[1]上月!B13)/[1]上月!B13</f>
        <v>1.34159048829371</v>
      </c>
      <c r="F13" s="28">
        <v>170.82122092</v>
      </c>
      <c r="G13" s="28">
        <v>622.91785374</v>
      </c>
      <c r="H13" s="29">
        <f t="shared" si="1"/>
        <v>-0.725772475625174</v>
      </c>
      <c r="I13" s="21"/>
      <c r="J13" s="21"/>
      <c r="K13" s="35"/>
    </row>
    <row r="14" ht="24.95" customHeight="1" spans="1:8">
      <c r="A14" s="31" t="s">
        <v>46</v>
      </c>
      <c r="B14" s="28">
        <v>14.36929962</v>
      </c>
      <c r="C14" s="28">
        <v>11.91598161</v>
      </c>
      <c r="D14" s="29">
        <f t="shared" si="0"/>
        <v>0.205884675748505</v>
      </c>
      <c r="E14" s="29">
        <f>(B14-[1]上月!B14)/[1]上月!B14</f>
        <v>0.010948716371274</v>
      </c>
      <c r="F14" s="28">
        <v>57.94406741</v>
      </c>
      <c r="G14" s="28">
        <v>67.8038018</v>
      </c>
      <c r="H14" s="29">
        <f t="shared" si="1"/>
        <v>-0.145415657061283</v>
      </c>
    </row>
    <row r="15" ht="23.25" customHeight="1" spans="1:8">
      <c r="A15" s="31" t="s">
        <v>47</v>
      </c>
      <c r="B15" s="28">
        <v>0.005039898</v>
      </c>
      <c r="C15" s="28">
        <v>0.002360157</v>
      </c>
      <c r="D15" s="29">
        <f t="shared" si="0"/>
        <v>1.13540794108189</v>
      </c>
      <c r="E15" s="29">
        <f>(B15-[1]上月!B15)/[1]上月!B15</f>
        <v>1.55288504642647</v>
      </c>
      <c r="F15" s="28">
        <v>0.008634699</v>
      </c>
      <c r="G15" s="28">
        <v>0.011938998</v>
      </c>
      <c r="H15" s="29">
        <f t="shared" si="1"/>
        <v>-0.276765185822127</v>
      </c>
    </row>
    <row r="16" s="20" customFormat="1" ht="24.95" customHeight="1" spans="1:12">
      <c r="A16" s="27" t="s">
        <v>48</v>
      </c>
      <c r="B16" s="28">
        <f>B6+B11</f>
        <v>335.7043622464</v>
      </c>
      <c r="C16" s="28">
        <v>347.6721918075</v>
      </c>
      <c r="D16" s="29">
        <f t="shared" si="0"/>
        <v>-0.0344227402798045</v>
      </c>
      <c r="E16" s="29">
        <f>(B16-[1]上月!B16)/[1]上月!B16</f>
        <v>0.148825678887734</v>
      </c>
      <c r="F16" s="28">
        <f>F6+F11</f>
        <v>1239.0012539123</v>
      </c>
      <c r="G16" s="28">
        <v>2125.9598863915</v>
      </c>
      <c r="H16" s="29">
        <f t="shared" si="1"/>
        <v>-0.417203841971205</v>
      </c>
      <c r="I16" s="34"/>
      <c r="J16" s="34"/>
      <c r="K16" s="33"/>
      <c r="L16" s="33"/>
    </row>
    <row r="17" s="20" customFormat="1" ht="24.95" customHeight="1" spans="1:12">
      <c r="A17" s="31" t="s">
        <v>49</v>
      </c>
      <c r="B17" s="28">
        <f>B7+B12</f>
        <v>227.14208274</v>
      </c>
      <c r="C17" s="28">
        <v>187.32936946</v>
      </c>
      <c r="D17" s="29">
        <f t="shared" si="0"/>
        <v>0.212527877474659</v>
      </c>
      <c r="E17" s="29">
        <f>(B17-[1]上月!B17)/[1]上月!B17</f>
        <v>-0.0215718727307974</v>
      </c>
      <c r="F17" s="28">
        <f>F7+F12</f>
        <v>902.22868521</v>
      </c>
      <c r="G17" s="28">
        <v>1112.24671839</v>
      </c>
      <c r="H17" s="29">
        <f t="shared" si="1"/>
        <v>-0.18882324371701</v>
      </c>
      <c r="I17" s="21"/>
      <c r="J17" s="21"/>
      <c r="K17" s="33"/>
      <c r="L17" s="33"/>
    </row>
    <row r="18" s="20" customFormat="1" ht="24.95" customHeight="1" spans="1:12">
      <c r="A18" s="31" t="s">
        <v>50</v>
      </c>
      <c r="B18" s="28">
        <f>B13</f>
        <v>63.60833732</v>
      </c>
      <c r="C18" s="28">
        <v>96.22780686</v>
      </c>
      <c r="D18" s="29">
        <f t="shared" si="0"/>
        <v>-0.338981741394745</v>
      </c>
      <c r="E18" s="29">
        <f>(B18-[1]上月!B18)/[1]上月!B18</f>
        <v>1.34159048829371</v>
      </c>
      <c r="F18" s="28">
        <f>F13</f>
        <v>170.82122092</v>
      </c>
      <c r="G18" s="28">
        <v>622.91785374</v>
      </c>
      <c r="H18" s="29">
        <f t="shared" si="1"/>
        <v>-0.725772475625174</v>
      </c>
      <c r="I18" s="21"/>
      <c r="J18" s="21"/>
      <c r="K18" s="33"/>
      <c r="L18" s="33"/>
    </row>
    <row r="19" s="20" customFormat="1" ht="24.95" customHeight="1" spans="1:12">
      <c r="A19" s="31" t="s">
        <v>51</v>
      </c>
      <c r="B19" s="28">
        <f>B8+B14</f>
        <v>29.83947062</v>
      </c>
      <c r="C19" s="28">
        <v>22.9234841</v>
      </c>
      <c r="D19" s="29">
        <f t="shared" si="0"/>
        <v>0.301698750932892</v>
      </c>
      <c r="E19" s="29">
        <f>(B19-[1]上月!B19)/[1]上月!B19</f>
        <v>0.262838301925822</v>
      </c>
      <c r="F19" s="28">
        <f>F8+F14</f>
        <v>114.92529574</v>
      </c>
      <c r="G19" s="28">
        <v>138.12005168</v>
      </c>
      <c r="H19" s="29">
        <f t="shared" si="1"/>
        <v>-0.167931851008413</v>
      </c>
      <c r="I19" s="36"/>
      <c r="J19" s="21"/>
      <c r="K19" s="33"/>
      <c r="L19" s="33"/>
    </row>
    <row r="20" s="20" customFormat="1" ht="24.95" customHeight="1" spans="1:12">
      <c r="A20" s="31" t="s">
        <v>52</v>
      </c>
      <c r="B20" s="28">
        <f>B9+B15</f>
        <v>14.9885740464</v>
      </c>
      <c r="C20" s="28">
        <v>41.0632270675</v>
      </c>
      <c r="D20" s="29">
        <f t="shared" si="0"/>
        <v>-0.634987917005118</v>
      </c>
      <c r="E20" s="29">
        <f>(B20-[1]上月!B20)/[1]上月!B20</f>
        <v>0.636167950710625</v>
      </c>
      <c r="F20" s="28">
        <f>F9+F15</f>
        <v>50.6481405223</v>
      </c>
      <c r="G20" s="28">
        <v>251.9020413215</v>
      </c>
      <c r="H20" s="29">
        <f t="shared" si="1"/>
        <v>-0.798937157251305</v>
      </c>
      <c r="I20" s="36"/>
      <c r="J20" s="21"/>
      <c r="K20" s="33"/>
      <c r="L20" s="33"/>
    </row>
    <row r="21" s="20" customFormat="1" ht="24.95" customHeight="1" spans="1:12">
      <c r="A21" s="31" t="s">
        <v>53</v>
      </c>
      <c r="B21" s="28">
        <f>B10</f>
        <v>0.12589752</v>
      </c>
      <c r="C21" s="28">
        <v>0.12830432</v>
      </c>
      <c r="D21" s="29">
        <f t="shared" si="0"/>
        <v>-0.0187585266030015</v>
      </c>
      <c r="E21" s="29">
        <f>(B21-[1]上月!B21)/[1]上月!B21</f>
        <v>0.134412202515039</v>
      </c>
      <c r="F21" s="28">
        <f>F10</f>
        <v>0.37791152</v>
      </c>
      <c r="G21" s="28">
        <v>0.77322126</v>
      </c>
      <c r="H21" s="29">
        <f t="shared" si="1"/>
        <v>-0.511250479584589</v>
      </c>
      <c r="I21" s="36"/>
      <c r="J21" s="21"/>
      <c r="K21" s="33"/>
      <c r="L21" s="33"/>
    </row>
    <row r="22" spans="6:7">
      <c r="F22" s="32"/>
      <c r="G22" s="32"/>
    </row>
    <row r="23" s="20" customFormat="1" spans="2:12">
      <c r="B23" s="32"/>
      <c r="F23" s="32"/>
      <c r="I23" s="21"/>
      <c r="J23" s="21"/>
      <c r="K23" s="33"/>
      <c r="L23" s="33"/>
    </row>
    <row r="24" spans="2:2">
      <c r="B24" s="33"/>
    </row>
  </sheetData>
  <mergeCells count="4">
    <mergeCell ref="A2:H2"/>
    <mergeCell ref="B4:E4"/>
    <mergeCell ref="F4:H4"/>
    <mergeCell ref="A4:A5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selection activeCell="Q38" sqref="Q38"/>
    </sheetView>
  </sheetViews>
  <sheetFormatPr defaultColWidth="9" defaultRowHeight="13.5"/>
  <sheetData>
    <row r="1" ht="18.75" spans="1:13">
      <c r="A1" s="1" t="s">
        <v>54</v>
      </c>
      <c r="B1" s="2"/>
      <c r="C1" s="3"/>
      <c r="D1" s="2"/>
      <c r="E1" s="3"/>
      <c r="F1" s="2"/>
      <c r="G1" s="3"/>
      <c r="H1" s="2"/>
      <c r="I1" s="3"/>
      <c r="J1" s="2"/>
      <c r="K1" s="3"/>
      <c r="L1" s="2"/>
      <c r="M1" s="3"/>
    </row>
    <row r="2" ht="18.75" spans="1:13">
      <c r="A2" s="4" t="s">
        <v>55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spans="1:13">
      <c r="A3" s="6"/>
      <c r="B3" s="7"/>
      <c r="C3" s="8"/>
      <c r="D3" s="7"/>
      <c r="E3" s="8"/>
      <c r="F3" s="7"/>
      <c r="G3" s="8"/>
      <c r="H3" s="7"/>
      <c r="I3" s="8"/>
      <c r="J3" s="7"/>
      <c r="K3" s="8"/>
      <c r="L3" s="19" t="s">
        <v>56</v>
      </c>
      <c r="M3" s="19"/>
    </row>
    <row r="4" spans="1:13">
      <c r="A4" s="9" t="s">
        <v>57</v>
      </c>
      <c r="B4" s="9" t="s">
        <v>4</v>
      </c>
      <c r="C4" s="10"/>
      <c r="D4" s="10"/>
      <c r="E4" s="10"/>
      <c r="F4" s="9" t="s">
        <v>58</v>
      </c>
      <c r="G4" s="10"/>
      <c r="H4" s="10"/>
      <c r="I4" s="10"/>
      <c r="J4" s="9" t="s">
        <v>59</v>
      </c>
      <c r="K4" s="10"/>
      <c r="L4" s="10"/>
      <c r="M4" s="10"/>
    </row>
    <row r="5" spans="1:13">
      <c r="A5" s="9"/>
      <c r="B5" s="11" t="s">
        <v>32</v>
      </c>
      <c r="C5" s="12"/>
      <c r="D5" s="9" t="s">
        <v>33</v>
      </c>
      <c r="E5" s="10"/>
      <c r="F5" s="11" t="s">
        <v>32</v>
      </c>
      <c r="G5" s="12"/>
      <c r="H5" s="9" t="s">
        <v>33</v>
      </c>
      <c r="I5" s="10"/>
      <c r="J5" s="11" t="s">
        <v>32</v>
      </c>
      <c r="K5" s="12"/>
      <c r="L5" s="9" t="s">
        <v>33</v>
      </c>
      <c r="M5" s="10"/>
    </row>
    <row r="6" spans="1:13">
      <c r="A6" s="9"/>
      <c r="B6" s="13" t="s">
        <v>60</v>
      </c>
      <c r="C6" s="14" t="s">
        <v>61</v>
      </c>
      <c r="D6" s="15" t="s">
        <v>60</v>
      </c>
      <c r="E6" s="14" t="s">
        <v>61</v>
      </c>
      <c r="F6" s="13" t="s">
        <v>60</v>
      </c>
      <c r="G6" s="14" t="s">
        <v>61</v>
      </c>
      <c r="H6" s="13" t="s">
        <v>60</v>
      </c>
      <c r="I6" s="14" t="s">
        <v>61</v>
      </c>
      <c r="J6" s="13" t="s">
        <v>60</v>
      </c>
      <c r="K6" s="14" t="s">
        <v>61</v>
      </c>
      <c r="L6" s="13" t="s">
        <v>60</v>
      </c>
      <c r="M6" s="14" t="s">
        <v>61</v>
      </c>
    </row>
    <row r="7" spans="1:13">
      <c r="A7" s="9"/>
      <c r="B7" s="13"/>
      <c r="C7" s="16" t="s">
        <v>62</v>
      </c>
      <c r="D7" s="17"/>
      <c r="E7" s="16" t="s">
        <v>62</v>
      </c>
      <c r="F7" s="13"/>
      <c r="G7" s="16" t="s">
        <v>62</v>
      </c>
      <c r="H7" s="13"/>
      <c r="I7" s="16" t="s">
        <v>62</v>
      </c>
      <c r="J7" s="13"/>
      <c r="K7" s="16" t="s">
        <v>62</v>
      </c>
      <c r="L7" s="13"/>
      <c r="M7" s="16" t="s">
        <v>62</v>
      </c>
    </row>
    <row r="8" spans="1:13">
      <c r="A8" s="9" t="s">
        <v>63</v>
      </c>
      <c r="B8" s="18">
        <v>29239.9024</v>
      </c>
      <c r="C8" s="18">
        <f>(B8-[2]与19年同期销量比较!B7)/[2]与19年同期销量比较!B7*100</f>
        <v>-6.27686447703477</v>
      </c>
      <c r="D8" s="18">
        <v>73194.5496</v>
      </c>
      <c r="E8" s="18">
        <f>(D8-[2]与19年同期销量比较!D7)/[2]与19年同期销量比较!D7*100</f>
        <v>-63.0612757116413</v>
      </c>
      <c r="F8" s="18">
        <v>57600.201</v>
      </c>
      <c r="G8" s="18">
        <f>(F8-[2]与19年同期销量比较!F7)/[2]与19年同期销量比较!F7*100</f>
        <v>-4.7707004513119</v>
      </c>
      <c r="H8" s="18">
        <v>138971.2338</v>
      </c>
      <c r="I8" s="18">
        <f>(H8-[2]与19年同期销量比较!H7)/[2]与19年同期销量比较!H7*100</f>
        <v>-61.8748789451737</v>
      </c>
      <c r="J8" s="18">
        <f t="shared" ref="J8:J39" si="0">B8+F8</f>
        <v>86840.1034</v>
      </c>
      <c r="K8" s="18">
        <f>(J8-[2]与19年同期销量比较!J7)/[2]与19年同期销量比较!J7*100</f>
        <v>-5.28321711003113</v>
      </c>
      <c r="L8" s="18">
        <v>57600.201</v>
      </c>
      <c r="M8" s="18">
        <f>(L8-[2]与19年同期销量比较!L7)/[2]与19年同期销量比较!L7*100</f>
        <v>-89.7629638474735</v>
      </c>
    </row>
    <row r="9" spans="1:13">
      <c r="A9" s="9" t="s">
        <v>64</v>
      </c>
      <c r="B9" s="18">
        <v>25931.206447</v>
      </c>
      <c r="C9" s="18">
        <f>(B9-[2]与19年同期销量比较!B8)/[2]与19年同期销量比较!B8*100</f>
        <v>-6.2731770067367</v>
      </c>
      <c r="D9" s="18">
        <v>98217.054544</v>
      </c>
      <c r="E9" s="18">
        <f>(D9-[2]与19年同期销量比较!D8)/[2]与19年同期销量比较!D8*100</f>
        <v>-42.6185159016517</v>
      </c>
      <c r="F9" s="18">
        <v>28349.3353</v>
      </c>
      <c r="G9" s="18">
        <f>(F9-[2]与19年同期销量比较!F8)/[2]与19年同期销量比较!F8*100</f>
        <v>6.07451902571364</v>
      </c>
      <c r="H9" s="18">
        <v>91215.699</v>
      </c>
      <c r="I9" s="18">
        <f>(H9-[2]与19年同期销量比较!H8)/[2]与19年同期销量比较!H8*100</f>
        <v>-44.6460261412699</v>
      </c>
      <c r="J9" s="18">
        <f t="shared" si="0"/>
        <v>54280.541747</v>
      </c>
      <c r="K9" s="18">
        <f>(J9-[2]与19年同期销量比较!J8)/[2]与19年同期销量比较!J8*100</f>
        <v>-0.206128949051181</v>
      </c>
      <c r="L9" s="18">
        <v>28349.3353</v>
      </c>
      <c r="M9" s="18">
        <f>(L9-[2]与19年同期销量比较!L8)/[2]与19年同期销量比较!L8*100</f>
        <v>-91.561473361528</v>
      </c>
    </row>
    <row r="10" spans="1:13">
      <c r="A10" s="9" t="s">
        <v>65</v>
      </c>
      <c r="B10" s="18">
        <v>41305.340117</v>
      </c>
      <c r="C10" s="18">
        <f>(B10-[2]与19年同期销量比较!B9)/[2]与19年同期销量比较!B9*100</f>
        <v>-9.30546204518113</v>
      </c>
      <c r="D10" s="18">
        <v>158856.891832</v>
      </c>
      <c r="E10" s="18">
        <f>(D10-[2]与19年同期销量比较!D9)/[2]与19年同期销量比较!D9*100</f>
        <v>-42.0757432282988</v>
      </c>
      <c r="F10" s="18">
        <v>90968.9859</v>
      </c>
      <c r="G10" s="18">
        <f>(F10-[2]与19年同期销量比较!F9)/[2]与19年同期销量比较!F9*100</f>
        <v>13.8595502371965</v>
      </c>
      <c r="H10" s="18">
        <v>341818.3327</v>
      </c>
      <c r="I10" s="18">
        <f>(H10-[2]与19年同期销量比较!H9)/[2]与19年同期销量比较!H9*100</f>
        <v>-31.2140857739794</v>
      </c>
      <c r="J10" s="18">
        <f t="shared" si="0"/>
        <v>132274.326017</v>
      </c>
      <c r="K10" s="18">
        <f>(J10-[2]与19年同期销量比较!J9)/[2]与19年同期销量比较!J9*100</f>
        <v>5.44899813907313</v>
      </c>
      <c r="L10" s="18">
        <v>90968.9859</v>
      </c>
      <c r="M10" s="18">
        <f>(L10-[2]与19年同期销量比较!L9)/[2]与19年同期销量比较!L9*100</f>
        <v>-88.20392387182</v>
      </c>
    </row>
    <row r="11" spans="1:13">
      <c r="A11" s="9" t="s">
        <v>66</v>
      </c>
      <c r="B11" s="18">
        <v>29136.182078</v>
      </c>
      <c r="C11" s="18">
        <f>(B11-[2]与19年同期销量比较!B10)/[2]与19年同期销量比较!B10*100</f>
        <v>9.89182995854176</v>
      </c>
      <c r="D11" s="18">
        <v>115757.829066</v>
      </c>
      <c r="E11" s="18">
        <f>(D11-[2]与19年同期销量比较!D10)/[2]与19年同期销量比较!D10*100</f>
        <v>-30.90649250666</v>
      </c>
      <c r="F11" s="18">
        <v>21791.4867</v>
      </c>
      <c r="G11" s="18">
        <f>(F11-[2]与19年同期销量比较!F10)/[2]与19年同期销量比较!F10*100</f>
        <v>-5.14453539234899</v>
      </c>
      <c r="H11" s="18">
        <v>72142.4956</v>
      </c>
      <c r="I11" s="18">
        <f>(H11-[2]与19年同期销量比较!H10)/[2]与19年同期销量比较!H10*100</f>
        <v>-53.3796377498792</v>
      </c>
      <c r="J11" s="18">
        <f t="shared" si="0"/>
        <v>50927.668778</v>
      </c>
      <c r="K11" s="18">
        <f>(J11-[2]与19年同期销量比较!J10)/[2]与19年同期销量比较!J10*100</f>
        <v>2.91147690980804</v>
      </c>
      <c r="L11" s="18">
        <v>21791.4867</v>
      </c>
      <c r="M11" s="18">
        <f>(L11-[2]与19年同期销量比较!L10)/[2]与19年同期销量比较!L10*100</f>
        <v>-93.2383903516566</v>
      </c>
    </row>
    <row r="12" spans="1:13">
      <c r="A12" s="9" t="s">
        <v>67</v>
      </c>
      <c r="B12" s="18">
        <v>33001.182361</v>
      </c>
      <c r="C12" s="18">
        <f>(B12-[2]与19年同期销量比较!B11)/[2]与19年同期销量比较!B11*100</f>
        <v>8.32855810173578</v>
      </c>
      <c r="D12" s="18">
        <v>130819.397108</v>
      </c>
      <c r="E12" s="18">
        <f>(D12-[2]与19年同期销量比较!D11)/[2]与19年同期销量比较!D11*100</f>
        <v>-42.8701832598833</v>
      </c>
      <c r="F12" s="18">
        <v>45560.813</v>
      </c>
      <c r="G12" s="18">
        <f>(F12-[2]与19年同期销量比较!F11)/[2]与19年同期销量比较!F11*100</f>
        <v>-12.1953042077198</v>
      </c>
      <c r="H12" s="18">
        <v>157280.4566</v>
      </c>
      <c r="I12" s="18">
        <f>(H12-[2]与19年同期销量比较!H11)/[2]与19年同期销量比较!H11*100</f>
        <v>-47.9043432728772</v>
      </c>
      <c r="J12" s="18">
        <f t="shared" si="0"/>
        <v>78561.995361</v>
      </c>
      <c r="K12" s="18">
        <f>(J12-[2]与19年同期销量比较!J11)/[2]与19年同期销量比较!J11*100</f>
        <v>-4.60310938562447</v>
      </c>
      <c r="L12" s="18">
        <v>45560.813</v>
      </c>
      <c r="M12" s="18">
        <f>(L12-[2]与19年同期销量比较!L11)/[2]与19年同期销量比较!L11*100</f>
        <v>-91.4180838571307</v>
      </c>
    </row>
    <row r="13" spans="1:13">
      <c r="A13" s="9" t="s">
        <v>68</v>
      </c>
      <c r="B13" s="18">
        <v>66473.254102</v>
      </c>
      <c r="C13" s="18">
        <f>(B13-[2]与19年同期销量比较!B12)/[2]与19年同期销量比较!B12*100</f>
        <v>-12.8340236817694</v>
      </c>
      <c r="D13" s="18">
        <v>264491.516256</v>
      </c>
      <c r="E13" s="18">
        <f>(D13-[2]与19年同期销量比较!D12)/[2]与19年同期销量比较!D12*100</f>
        <v>-43.3901102171124</v>
      </c>
      <c r="F13" s="18">
        <v>38871.6696</v>
      </c>
      <c r="G13" s="18">
        <f>(F13-[2]与19年同期销量比较!F12)/[2]与19年同期销量比较!F12*100</f>
        <v>-10.6519824982773</v>
      </c>
      <c r="H13" s="18">
        <v>132922.4416</v>
      </c>
      <c r="I13" s="18">
        <f>(H13-[2]与19年同期销量比较!H12)/[2]与19年同期销量比较!H12*100</f>
        <v>-56.9269583670753</v>
      </c>
      <c r="J13" s="18">
        <f t="shared" si="0"/>
        <v>105344.923702</v>
      </c>
      <c r="K13" s="18">
        <f>(J13-[2]与19年同期销量比较!J12)/[2]与19年同期销量比较!J12*100</f>
        <v>-12.0413836666718</v>
      </c>
      <c r="L13" s="18">
        <v>38871.6696</v>
      </c>
      <c r="M13" s="18">
        <f>(L13-[2]与19年同期销量比较!L12)/[2]与19年同期销量比较!L12*100</f>
        <v>-94.9895737409569</v>
      </c>
    </row>
    <row r="14" spans="1:13">
      <c r="A14" s="9" t="s">
        <v>69</v>
      </c>
      <c r="B14" s="18">
        <v>21025.135222</v>
      </c>
      <c r="C14" s="18">
        <f>(B14-[2]与19年同期销量比较!B13)/[2]与19年同期销量比较!B13*100</f>
        <v>2.5247581690194</v>
      </c>
      <c r="D14" s="18">
        <v>84621.579373</v>
      </c>
      <c r="E14" s="18">
        <f>(D14-[2]与19年同期销量比较!D13)/[2]与19年同期销量比较!D13*100</f>
        <v>-36.4096018663449</v>
      </c>
      <c r="F14" s="18">
        <v>33097.4279</v>
      </c>
      <c r="G14" s="18">
        <f>(F14-[2]与19年同期销量比较!F13)/[2]与19年同期销量比较!F13*100</f>
        <v>4.83232807418777</v>
      </c>
      <c r="H14" s="18">
        <v>128938.9823</v>
      </c>
      <c r="I14" s="18">
        <f>(H14-[2]与19年同期销量比较!H13)/[2]与19年同期销量比较!H13*100</f>
        <v>-32.75885981437</v>
      </c>
      <c r="J14" s="18">
        <f t="shared" si="0"/>
        <v>54122.563122</v>
      </c>
      <c r="K14" s="18">
        <f>(J14-[2]与19年同期销量比较!J13)/[2]与19年同期销量比较!J13*100</f>
        <v>3.92366888006942</v>
      </c>
      <c r="L14" s="18">
        <v>33097.4279</v>
      </c>
      <c r="M14" s="18">
        <f>(L14-[2]与19年同期销量比较!L13)/[2]与19年同期销量比较!L13*100</f>
        <v>-89.8108143130608</v>
      </c>
    </row>
    <row r="15" spans="1:13">
      <c r="A15" s="9" t="s">
        <v>70</v>
      </c>
      <c r="B15" s="18">
        <v>28166.511493</v>
      </c>
      <c r="C15" s="18">
        <f>(B15-[2]与19年同期销量比较!B14)/[2]与19年同期销量比较!B14*100</f>
        <v>-7.57835309391376</v>
      </c>
      <c r="D15" s="18">
        <v>109674.106888</v>
      </c>
      <c r="E15" s="18">
        <f>(D15-[2]与19年同期销量比较!D14)/[2]与19年同期销量比较!D14*100</f>
        <v>-45.8594351800191</v>
      </c>
      <c r="F15" s="18">
        <v>37336.9693</v>
      </c>
      <c r="G15" s="18">
        <f>(F15-[2]与19年同期销量比较!F14)/[2]与19年同期销量比较!F14*100</f>
        <v>-11.156428421144</v>
      </c>
      <c r="H15" s="18">
        <v>132139.004</v>
      </c>
      <c r="I15" s="18">
        <f>(H15-[2]与19年同期销量比较!H14)/[2]与19年同期销量比较!H14*100</f>
        <v>-50.7341171472335</v>
      </c>
      <c r="J15" s="18">
        <f t="shared" si="0"/>
        <v>65503.480793</v>
      </c>
      <c r="K15" s="18">
        <f>(J15-[2]与19年同期销量比较!J14)/[2]与19年同期销量比较!J14*100</f>
        <v>-9.6523822623215</v>
      </c>
      <c r="L15" s="18">
        <v>37336.9693</v>
      </c>
      <c r="M15" s="18">
        <f>(L15-[2]与19年同期销量比较!L14)/[2]与19年同期销量比较!L14*100</f>
        <v>-92.0692764259959</v>
      </c>
    </row>
    <row r="16" spans="1:13">
      <c r="A16" s="9" t="s">
        <v>71</v>
      </c>
      <c r="B16" s="18">
        <v>46073.783531</v>
      </c>
      <c r="C16" s="18">
        <f>(B16-[2]与19年同期销量比较!B15)/[2]与19年同期销量比较!B15*100</f>
        <v>0.233337583931518</v>
      </c>
      <c r="D16" s="18">
        <v>188682.917754</v>
      </c>
      <c r="E16" s="18">
        <f>(D16-[2]与19年同期销量比较!D15)/[2]与19年同期销量比较!D15*100</f>
        <v>-28.8067640345726</v>
      </c>
      <c r="F16" s="18">
        <v>37315.2851</v>
      </c>
      <c r="G16" s="18">
        <f>(F16-[2]与19年同期销量比较!F15)/[2]与19年同期销量比较!F15*100</f>
        <v>5.98855078469714</v>
      </c>
      <c r="H16" s="18">
        <v>132752.0292</v>
      </c>
      <c r="I16" s="18">
        <f>(H16-[2]与19年同期销量比较!H15)/[2]与19年同期销量比较!H15*100</f>
        <v>-37.1610016791824</v>
      </c>
      <c r="J16" s="18">
        <f t="shared" si="0"/>
        <v>83389.068631</v>
      </c>
      <c r="K16" s="18">
        <f>(J16-[2]与19年同期销量比较!J15)/[2]与19年同期销量比较!J15*100</f>
        <v>2.72951436177307</v>
      </c>
      <c r="L16" s="18">
        <v>37315.2851</v>
      </c>
      <c r="M16" s="18">
        <f>(L16-[2]与19年同期销量比较!L15)/[2]与19年同期销量比较!L15*100</f>
        <v>-92.1653727485868</v>
      </c>
    </row>
    <row r="17" spans="1:13">
      <c r="A17" s="9" t="s">
        <v>72</v>
      </c>
      <c r="B17" s="18">
        <v>97027.785425</v>
      </c>
      <c r="C17" s="18">
        <f>(B17-[2]与19年同期销量比较!B16)/[2]与19年同期销量比较!B16*100</f>
        <v>-14.2338843726582</v>
      </c>
      <c r="D17" s="18">
        <v>371663.459255</v>
      </c>
      <c r="E17" s="18">
        <f>(D17-[2]与19年同期销量比较!D16)/[2]与19年同期销量比较!D16*100</f>
        <v>-45.1208183091663</v>
      </c>
      <c r="F17" s="18">
        <v>204507.1814</v>
      </c>
      <c r="G17" s="18">
        <f>(F17-[2]与19年同期销量比较!F16)/[2]与19年同期销量比较!F16*100</f>
        <v>8.26365547390926</v>
      </c>
      <c r="H17" s="18">
        <v>759547.7117</v>
      </c>
      <c r="I17" s="18">
        <f>(H17-[2]与19年同期销量比较!H16)/[2]与19年同期销量比较!H16*100</f>
        <v>-32.9153803323583</v>
      </c>
      <c r="J17" s="18">
        <f t="shared" si="0"/>
        <v>301534.966825</v>
      </c>
      <c r="K17" s="18">
        <f>(J17-[2]与19年同期销量比较!J16)/[2]与19年同期销量比较!J16*100</f>
        <v>-0.163250693164903</v>
      </c>
      <c r="L17" s="18">
        <v>204507.1814</v>
      </c>
      <c r="M17" s="18">
        <f>(L17-[2]与19年同期销量比较!L16)/[2]与19年同期销量比较!L16*100</f>
        <v>-88.6979060292936</v>
      </c>
    </row>
    <row r="18" spans="1:13">
      <c r="A18" s="9" t="s">
        <v>73</v>
      </c>
      <c r="B18" s="18">
        <v>118212.876113</v>
      </c>
      <c r="C18" s="18">
        <f>(B18-[2]与19年同期销量比较!B17)/[2]与19年同期销量比较!B17*100</f>
        <v>-9.46055696796013</v>
      </c>
      <c r="D18" s="18">
        <v>473067.985994</v>
      </c>
      <c r="E18" s="18">
        <f>(D18-[2]与19年同期销量比较!D17)/[2]与19年同期销量比较!D17*100</f>
        <v>-37.9043257781964</v>
      </c>
      <c r="F18" s="18">
        <v>130373.0838</v>
      </c>
      <c r="G18" s="18">
        <f>(F18-[2]与19年同期销量比较!F17)/[2]与19年同期销量比较!F17*100</f>
        <v>-1.33852589524137</v>
      </c>
      <c r="H18" s="18">
        <v>457483.9233</v>
      </c>
      <c r="I18" s="18">
        <f>(H18-[2]与19年同期销量比较!H17)/[2]与19年同期销量比较!H17*100</f>
        <v>-41.5319388353082</v>
      </c>
      <c r="J18" s="18">
        <f t="shared" si="0"/>
        <v>248585.959913</v>
      </c>
      <c r="K18" s="18">
        <f>(J18-[2]与19年同期销量比较!J17)/[2]与19年同期销量比较!J17*100</f>
        <v>-5.37516703184834</v>
      </c>
      <c r="L18" s="18">
        <v>130373.0838</v>
      </c>
      <c r="M18" s="18">
        <f>(L18-[2]与19年同期销量比较!L17)/[2]与19年同期销量比较!L17*100</f>
        <v>-91.557723539026</v>
      </c>
    </row>
    <row r="19" spans="1:13">
      <c r="A19" s="9" t="s">
        <v>74</v>
      </c>
      <c r="B19" s="18">
        <v>45730.785647</v>
      </c>
      <c r="C19" s="18">
        <f>(B19-[2]与19年同期销量比较!B18)/[2]与19年同期销量比较!B18*100</f>
        <v>-23.4727375095088</v>
      </c>
      <c r="D19" s="18">
        <v>188773.314942</v>
      </c>
      <c r="E19" s="18">
        <f>(D19-[2]与19年同期销量比较!D18)/[2]与19年同期销量比较!D18*100</f>
        <v>-48.5559245233652</v>
      </c>
      <c r="F19" s="18">
        <v>65119.2299</v>
      </c>
      <c r="G19" s="18">
        <f>(F19-[2]与19年同期销量比较!F18)/[2]与19年同期销量比较!F18*100</f>
        <v>-4.9270568891246</v>
      </c>
      <c r="H19" s="18">
        <v>227985.4834</v>
      </c>
      <c r="I19" s="18">
        <f>(H19-[2]与19年同期销量比较!H18)/[2]与19年同期销量比较!H18*100</f>
        <v>-44.2569797852447</v>
      </c>
      <c r="J19" s="18">
        <f t="shared" si="0"/>
        <v>110850.015547</v>
      </c>
      <c r="K19" s="18">
        <f>(J19-[2]与19年同期销量比较!J18)/[2]与19年同期销量比较!J18*100</f>
        <v>-13.5682336849814</v>
      </c>
      <c r="L19" s="18">
        <v>65119.2299</v>
      </c>
      <c r="M19" s="18">
        <f>(L19-[2]与19年同期销量比较!L18)/[2]与19年同期销量比较!L18*100</f>
        <v>-91.607723478348</v>
      </c>
    </row>
    <row r="20" spans="1:13">
      <c r="A20" s="9" t="s">
        <v>75</v>
      </c>
      <c r="B20" s="18">
        <v>31403.976636</v>
      </c>
      <c r="C20" s="18">
        <f>(B20-[2]与19年同期销量比较!B19)/[2]与19年同期销量比较!B19*100</f>
        <v>-12.6868015358842</v>
      </c>
      <c r="D20" s="18">
        <v>128539.223707</v>
      </c>
      <c r="E20" s="18">
        <f>(D20-[2]与19年同期销量比较!D19)/[2]与19年同期销量比较!D19*100</f>
        <v>-41.635414882981</v>
      </c>
      <c r="F20" s="18">
        <v>85224.6022</v>
      </c>
      <c r="G20" s="18">
        <f>(F20-[2]与19年同期销量比较!F19)/[2]与19年同期销量比较!F19*100</f>
        <v>18.254082772658</v>
      </c>
      <c r="H20" s="18">
        <v>329659.9289</v>
      </c>
      <c r="I20" s="18">
        <f>(H20-[2]与19年同期销量比较!H19)/[2]与19年同期销量比较!H19*100</f>
        <v>-25.14592362674</v>
      </c>
      <c r="J20" s="18">
        <f t="shared" si="0"/>
        <v>116628.578836</v>
      </c>
      <c r="K20" s="18">
        <f>(J20-[2]与19年同期销量比较!J19)/[2]与19年同期销量比较!J19*100</f>
        <v>7.95333940033712</v>
      </c>
      <c r="L20" s="18">
        <v>85224.6022</v>
      </c>
      <c r="M20" s="18">
        <f>(L20-[2]与19年同期销量比较!L19)/[2]与19年同期销量比较!L19*100</f>
        <v>-87.0996597743183</v>
      </c>
    </row>
    <row r="21" spans="1:13">
      <c r="A21" s="9" t="s">
        <v>76</v>
      </c>
      <c r="B21" s="18">
        <v>30301.532893</v>
      </c>
      <c r="C21" s="18">
        <f>(B21-[2]与19年同期销量比较!B20)/[2]与19年同期销量比较!B20*100</f>
        <v>5.16121447109147</v>
      </c>
      <c r="D21" s="18">
        <v>112973.628948</v>
      </c>
      <c r="E21" s="18">
        <f>(D21-[2]与19年同期销量比较!D20)/[2]与19年同期销量比较!D20*100</f>
        <v>-40.1922261459803</v>
      </c>
      <c r="F21" s="18">
        <v>46669.6053</v>
      </c>
      <c r="G21" s="18">
        <f>(F21-[2]与19年同期销量比较!F20)/[2]与19年同期销量比较!F20*100</f>
        <v>-11.8083500968489</v>
      </c>
      <c r="H21" s="18">
        <v>162626.3349</v>
      </c>
      <c r="I21" s="18">
        <f>(H21-[2]与19年同期销量比较!H20)/[2]与19年同期销量比较!H20*100</f>
        <v>-49.4612635426309</v>
      </c>
      <c r="J21" s="18">
        <f t="shared" si="0"/>
        <v>76971.138193</v>
      </c>
      <c r="K21" s="18">
        <f>(J21-[2]与19年同期销量比较!J20)/[2]与19年同期销量比较!J20*100</f>
        <v>-5.82583836663049</v>
      </c>
      <c r="L21" s="18">
        <v>46669.6053</v>
      </c>
      <c r="M21" s="18">
        <f>(L21-[2]与19年同期销量比较!L20)/[2]与19年同期销量比较!L20*100</f>
        <v>-90.8612832838176</v>
      </c>
    </row>
    <row r="22" spans="1:13">
      <c r="A22" s="9" t="s">
        <v>77</v>
      </c>
      <c r="B22" s="18">
        <v>94042.776232</v>
      </c>
      <c r="C22" s="18">
        <f>(B22-[2]与19年同期销量比较!B21)/[2]与19年同期销量比较!B21*100</f>
        <v>-18.8279624283798</v>
      </c>
      <c r="D22" s="18">
        <v>404899.692345</v>
      </c>
      <c r="E22" s="18">
        <f>(D22-[2]与19年同期销量比较!D21)/[2]与19年同期销量比较!D21*100</f>
        <v>-42.9999307602655</v>
      </c>
      <c r="F22" s="18">
        <v>141209.5354</v>
      </c>
      <c r="G22" s="18">
        <f>(F22-[2]与19年同期销量比较!F21)/[2]与19年同期销量比较!F21*100</f>
        <v>-16.843670471524</v>
      </c>
      <c r="H22" s="18">
        <v>532223.5153</v>
      </c>
      <c r="I22" s="18">
        <f>(H22-[2]与19年同期销量比较!H21)/[2]与19年同期销量比较!H21*100</f>
        <v>-47.7537934737893</v>
      </c>
      <c r="J22" s="18">
        <f t="shared" si="0"/>
        <v>235252.311632</v>
      </c>
      <c r="K22" s="18">
        <f>(J22-[2]与19年同期销量比较!J21)/[2]与19年同期销量比较!J21*100</f>
        <v>-17.6484234338437</v>
      </c>
      <c r="L22" s="18">
        <v>141209.5354</v>
      </c>
      <c r="M22" s="18">
        <f>(L22-[2]与19年同期销量比较!L21)/[2]与19年同期销量比较!L21*100</f>
        <v>-91.8330342577946</v>
      </c>
    </row>
    <row r="23" spans="1:13">
      <c r="A23" s="9" t="s">
        <v>78</v>
      </c>
      <c r="B23" s="18">
        <v>46802.663937</v>
      </c>
      <c r="C23" s="18">
        <f>(B23-[2]与19年同期销量比较!B22)/[2]与19年同期销量比较!B22*100</f>
        <v>-11.8674815948369</v>
      </c>
      <c r="D23" s="18">
        <v>176932.862849</v>
      </c>
      <c r="E23" s="18">
        <f>(D23-[2]与19年同期销量比较!D22)/[2]与19年同期销量比较!D22*100</f>
        <v>-46.030753057376</v>
      </c>
      <c r="F23" s="18">
        <v>115839.2706</v>
      </c>
      <c r="G23" s="18">
        <f>(F23-[2]与19年同期销量比较!F22)/[2]与19年同期销量比较!F22*100</f>
        <v>-9.0567273830435</v>
      </c>
      <c r="H23" s="18">
        <v>454440.0725</v>
      </c>
      <c r="I23" s="18">
        <f>(H23-[2]与19年同期销量比较!H22)/[2]与19年同期销量比较!H22*100</f>
        <v>-44.6743454943976</v>
      </c>
      <c r="J23" s="18">
        <f t="shared" si="0"/>
        <v>162641.934537</v>
      </c>
      <c r="K23" s="18">
        <f>(J23-[2]与19年同期销量比较!J22)/[2]与19年同期销量比较!J22*100</f>
        <v>-9.88376973073708</v>
      </c>
      <c r="L23" s="18">
        <v>115839.2706</v>
      </c>
      <c r="M23" s="18">
        <f>(L23-[2]与19年同期销量比较!L22)/[2]与19年同期销量比较!L22*100</f>
        <v>-89.9202830352129</v>
      </c>
    </row>
    <row r="24" spans="1:13">
      <c r="A24" s="9" t="s">
        <v>79</v>
      </c>
      <c r="B24" s="18">
        <v>65841.482799</v>
      </c>
      <c r="C24" s="18">
        <f>(B24-[2]与19年同期销量比较!B23)/[2]与19年同期销量比较!B23*100</f>
        <v>-1.05761727382463</v>
      </c>
      <c r="D24" s="18">
        <v>214335.453823</v>
      </c>
      <c r="E24" s="18">
        <f>(D24-[2]与19年同期销量比较!D23)/[2]与19年同期销量比较!D23*100</f>
        <v>-48.5676385045484</v>
      </c>
      <c r="F24" s="18">
        <v>71927.8957</v>
      </c>
      <c r="G24" s="18">
        <f>(F24-[2]与19年同期销量比较!F23)/[2]与19年同期销量比较!F23*100</f>
        <v>-15.7978174221321</v>
      </c>
      <c r="H24" s="18">
        <v>235459.9301</v>
      </c>
      <c r="I24" s="18">
        <f>(H24-[2]与19年同期销量比较!H23)/[2]与19年同期销量比较!H23*100</f>
        <v>-54.4843186547766</v>
      </c>
      <c r="J24" s="18">
        <f t="shared" si="0"/>
        <v>137769.378499</v>
      </c>
      <c r="K24" s="18">
        <f>(J24-[2]与19年同期销量比较!J23)/[2]与19年同期销量比较!J23*100</f>
        <v>-9.34323522114332</v>
      </c>
      <c r="L24" s="18">
        <v>71927.8957</v>
      </c>
      <c r="M24" s="18">
        <f>(L24-[2]与19年同期销量比较!L23)/[2]与19年同期销量比较!L23*100</f>
        <v>-92.2993422937591</v>
      </c>
    </row>
    <row r="25" spans="1:13">
      <c r="A25" s="9" t="s">
        <v>80</v>
      </c>
      <c r="B25" s="18">
        <v>54932.808682</v>
      </c>
      <c r="C25" s="18">
        <f>(B25-[2]与19年同期销量比较!B24)/[2]与19年同期销量比较!B24*100</f>
        <v>-16.2629096197657</v>
      </c>
      <c r="D25" s="18">
        <v>218812.025741</v>
      </c>
      <c r="E25" s="18">
        <f>(D25-[2]与19年同期销量比较!D24)/[2]与19年同期销量比较!D24*100</f>
        <v>-47.3851014392256</v>
      </c>
      <c r="F25" s="18">
        <v>33131.0781</v>
      </c>
      <c r="G25" s="18">
        <f>(F25-[2]与19年同期销量比较!F24)/[2]与19年同期销量比较!F24*100</f>
        <v>-36.2016305404445</v>
      </c>
      <c r="H25" s="18">
        <v>115314.4798</v>
      </c>
      <c r="I25" s="18">
        <f>(H25-[2]与19年同期销量比较!H24)/[2]与19年同期销量比较!H24*100</f>
        <v>-62.077727407224</v>
      </c>
      <c r="J25" s="18">
        <f t="shared" si="0"/>
        <v>88063.886782</v>
      </c>
      <c r="K25" s="18">
        <f>(J25-[2]与19年同期销量比较!J24)/[2]与19年同期销量比较!J24*100</f>
        <v>-25.0726989513833</v>
      </c>
      <c r="L25" s="18">
        <v>33131.0781</v>
      </c>
      <c r="M25" s="18">
        <f>(L25-[2]与19年同期销量比较!L24)/[2]与19年同期销量比较!L24*100</f>
        <v>-95.3981788331318</v>
      </c>
    </row>
    <row r="26" spans="1:13">
      <c r="A26" s="9" t="s">
        <v>81</v>
      </c>
      <c r="B26" s="18">
        <v>165789.619842</v>
      </c>
      <c r="C26" s="18">
        <f>(B26-[2]与19年同期销量比较!B25)/[2]与19年同期销量比较!B25*100</f>
        <v>1.48797753988539</v>
      </c>
      <c r="D26" s="18">
        <v>591745.257363</v>
      </c>
      <c r="E26" s="18">
        <f>(D26-[2]与19年同期销量比较!D25)/[2]与19年同期销量比较!D25*100</f>
        <v>-39.7470164920953</v>
      </c>
      <c r="F26" s="18">
        <v>161223.6834</v>
      </c>
      <c r="G26" s="18">
        <f>(F26-[2]与19年同期销量比较!F25)/[2]与19年同期销量比较!F25*100</f>
        <v>2.76540911499698</v>
      </c>
      <c r="H26" s="18">
        <v>514444.2106</v>
      </c>
      <c r="I26" s="18">
        <f>(H26-[2]与19年同期销量比较!H25)/[2]与19年同期销量比较!H25*100</f>
        <v>-47.7521548170939</v>
      </c>
      <c r="J26" s="18">
        <f t="shared" si="0"/>
        <v>327013.303242</v>
      </c>
      <c r="K26" s="18">
        <f>(J26-[2]与19年同期销量比较!J25)/[2]与19年同期销量比较!J25*100</f>
        <v>2.11378173482783</v>
      </c>
      <c r="L26" s="18">
        <v>161223.6834</v>
      </c>
      <c r="M26" s="18">
        <f>(L26-[2]与19年同期销量比较!L25)/[2]与19年同期销量比较!L25*100</f>
        <v>-91.8024245694829</v>
      </c>
    </row>
    <row r="27" spans="1:13">
      <c r="A27" s="9" t="s">
        <v>82</v>
      </c>
      <c r="B27" s="18">
        <v>33732.022441</v>
      </c>
      <c r="C27" s="18">
        <f>(B27-[2]与19年同期销量比较!B26)/[2]与19年同期销量比较!B26*100</f>
        <v>-6.40775415285214</v>
      </c>
      <c r="D27" s="18">
        <v>142686.974323</v>
      </c>
      <c r="E27" s="18">
        <f>(D27-[2]与19年同期销量比较!D26)/[2]与19年同期销量比较!D26*100</f>
        <v>-35.1235424071863</v>
      </c>
      <c r="F27" s="18">
        <v>17002.5318</v>
      </c>
      <c r="G27" s="18">
        <f>(F27-[2]与19年同期销量比较!F26)/[2]与19年同期销量比较!F26*100</f>
        <v>-4.92927892259803</v>
      </c>
      <c r="H27" s="18">
        <v>56656.7587</v>
      </c>
      <c r="I27" s="18">
        <f>(H27-[2]与19年同期销量比较!H26)/[2]与19年同期销量比较!H26*100</f>
        <v>-56.7673923057951</v>
      </c>
      <c r="J27" s="18">
        <f t="shared" si="0"/>
        <v>50734.554241</v>
      </c>
      <c r="K27" s="18">
        <f>(J27-[2]与19年同期销量比较!J26)/[2]与19年同期销量比较!J26*100</f>
        <v>-5.91742671157332</v>
      </c>
      <c r="L27" s="18">
        <v>17002.5318</v>
      </c>
      <c r="M27" s="18">
        <f>(L27-[2]与19年同期销量比较!L26)/[2]与19年同期销量比较!L26*100</f>
        <v>-95.1558003778634</v>
      </c>
    </row>
    <row r="28" spans="1:13">
      <c r="A28" s="9" t="s">
        <v>83</v>
      </c>
      <c r="B28" s="18">
        <v>4433.715194</v>
      </c>
      <c r="C28" s="18">
        <f>(B28-[2]与19年同期销量比较!B27)/[2]与19年同期销量比较!B27*100</f>
        <v>-34.6625314344271</v>
      </c>
      <c r="D28" s="18">
        <v>17140.668415</v>
      </c>
      <c r="E28" s="18">
        <f>(D28-[2]与19年同期销量比较!D27)/[2]与19年同期销量比较!D27*100</f>
        <v>-63.9579693997821</v>
      </c>
      <c r="F28" s="18">
        <v>5384.52188</v>
      </c>
      <c r="G28" s="18">
        <f>(F28-[2]与19年同期销量比较!F27)/[2]与19年同期销量比较!F27*100</f>
        <v>3.56528184037796</v>
      </c>
      <c r="H28" s="18">
        <v>19911.93609</v>
      </c>
      <c r="I28" s="18">
        <f>(H28-[2]与19年同期销量比较!H27)/[2]与19年同期销量比较!H27*100</f>
        <v>-47.2246365862287</v>
      </c>
      <c r="J28" s="18">
        <f t="shared" si="0"/>
        <v>9818.237074</v>
      </c>
      <c r="K28" s="18">
        <f>(J28-[2]与19年同期销量比较!J27)/[2]与19年同期销量比较!J27*100</f>
        <v>-18.0791377453946</v>
      </c>
      <c r="L28" s="18">
        <v>5384.52188</v>
      </c>
      <c r="M28" s="18">
        <f>(L28-[2]与19年同期销量比较!L27)/[2]与19年同期销量比较!L27*100</f>
        <v>-93.6865890320325</v>
      </c>
    </row>
    <row r="29" spans="1:13">
      <c r="A29" s="9" t="s">
        <v>84</v>
      </c>
      <c r="B29" s="18">
        <v>34202.760983</v>
      </c>
      <c r="C29" s="18">
        <f>(B29-[2]与19年同期销量比较!B28)/[2]与19年同期销量比较!B28*100</f>
        <v>-1.06311747133369</v>
      </c>
      <c r="D29" s="18">
        <v>137144.690574</v>
      </c>
      <c r="E29" s="18">
        <f>(D29-[2]与19年同期销量比较!D28)/[2]与19年同期销量比较!D28*100</f>
        <v>-38.7661900968994</v>
      </c>
      <c r="F29" s="18">
        <v>36147.7639</v>
      </c>
      <c r="G29" s="18">
        <f>(F29-[2]与19年同期销量比较!F28)/[2]与19年同期销量比较!F28*100</f>
        <v>-24.7448114614542</v>
      </c>
      <c r="H29" s="18">
        <v>108275.5029</v>
      </c>
      <c r="I29" s="18">
        <f>(H29-[2]与19年同期销量比较!H28)/[2]与19年同期销量比较!H28*100</f>
        <v>-61.4014183863902</v>
      </c>
      <c r="J29" s="18">
        <f t="shared" si="0"/>
        <v>70350.524883</v>
      </c>
      <c r="K29" s="18">
        <f>(J29-[2]与19年同期销量比较!J28)/[2]与19年同期销量比较!J28*100</f>
        <v>-14.8338604779403</v>
      </c>
      <c r="L29" s="18">
        <v>36147.7639</v>
      </c>
      <c r="M29" s="18">
        <f>(L29-[2]与19年同期销量比较!L28)/[2]与19年同期销量比较!L28*100</f>
        <v>-92.8347296145707</v>
      </c>
    </row>
    <row r="30" spans="1:13">
      <c r="A30" s="9" t="s">
        <v>85</v>
      </c>
      <c r="B30" s="18">
        <v>78518.692396</v>
      </c>
      <c r="C30" s="18">
        <f>(B30-[2]与19年同期销量比较!B29)/[2]与19年同期销量比较!B29*100</f>
        <v>1.62676958460454</v>
      </c>
      <c r="D30" s="18">
        <v>345378.100624</v>
      </c>
      <c r="E30" s="18">
        <f>(D30-[2]与19年同期销量比较!D29)/[2]与19年同期销量比较!D29*100</f>
        <v>-30.9855380150341</v>
      </c>
      <c r="F30" s="18">
        <v>67280.6888</v>
      </c>
      <c r="G30" s="18">
        <f>(F30-[2]与19年同期销量比较!F29)/[2]与19年同期销量比较!F29*100</f>
        <v>-8.13671081442619</v>
      </c>
      <c r="H30" s="18">
        <v>242496.2214</v>
      </c>
      <c r="I30" s="18">
        <f>(H30-[2]与19年同期销量比较!H29)/[2]与19年同期销量比较!H29*100</f>
        <v>-46.2728054953233</v>
      </c>
      <c r="J30" s="18">
        <f t="shared" si="0"/>
        <v>145799.381196</v>
      </c>
      <c r="K30" s="18">
        <f>(J30-[2]与19年同期销量比较!J29)/[2]与19年同期销量比较!J29*100</f>
        <v>-3.12451772735928</v>
      </c>
      <c r="L30" s="18">
        <v>67280.6888</v>
      </c>
      <c r="M30" s="18">
        <f>(L30-[2]与19年同期销量比较!L29)/[2]与19年同期销量比较!L29*100</f>
        <v>-92.9311440053062</v>
      </c>
    </row>
    <row r="31" spans="1:13">
      <c r="A31" s="9" t="s">
        <v>86</v>
      </c>
      <c r="B31" s="18">
        <v>19803.271171</v>
      </c>
      <c r="C31" s="18">
        <f>(B31-[2]与19年同期销量比较!B30)/[2]与19年同期销量比较!B30*100</f>
        <v>-5.81805632418651</v>
      </c>
      <c r="D31" s="18">
        <v>75917.52122</v>
      </c>
      <c r="E31" s="18">
        <f>(D31-[2]与19年同期销量比较!D30)/[2]与19年同期销量比较!D30*100</f>
        <v>-38.9569710335316</v>
      </c>
      <c r="F31" s="18">
        <v>43603.9651</v>
      </c>
      <c r="G31" s="18">
        <f>(F31-[2]与19年同期销量比较!F30)/[2]与19年同期销量比较!F30*100</f>
        <v>7.86985512837289</v>
      </c>
      <c r="H31" s="18">
        <v>148596.9549</v>
      </c>
      <c r="I31" s="18">
        <f>(H31-[2]与19年同期销量比较!H30)/[2]与19年同期销量比较!H30*100</f>
        <v>-35.6654346093818</v>
      </c>
      <c r="J31" s="18">
        <f t="shared" si="0"/>
        <v>63407.236271</v>
      </c>
      <c r="K31" s="18">
        <f>(J31-[2]与19年同期销量比较!J30)/[2]与19年同期销量比较!J30*100</f>
        <v>3.1861550362207</v>
      </c>
      <c r="L31" s="18">
        <v>43603.9651</v>
      </c>
      <c r="M31" s="18">
        <f>(L31-[2]与19年同期销量比较!L30)/[2]与19年同期销量比较!L30*100</f>
        <v>-87.7290326592808</v>
      </c>
    </row>
    <row r="32" spans="1:13">
      <c r="A32" s="9" t="s">
        <v>87</v>
      </c>
      <c r="B32" s="18">
        <v>65264.255793</v>
      </c>
      <c r="C32" s="18">
        <f>(B32-[2]与19年同期销量比较!B31)/[2]与19年同期销量比较!B31*100</f>
        <v>-0.643162440653526</v>
      </c>
      <c r="D32" s="18">
        <v>262050.501496</v>
      </c>
      <c r="E32" s="18">
        <f>(D32-[2]与19年同期销量比较!D31)/[2]与19年同期销量比较!D31*100</f>
        <v>-31.2490725552071</v>
      </c>
      <c r="F32" s="18">
        <v>77476.5218</v>
      </c>
      <c r="G32" s="18">
        <f>(F32-[2]与19年同期销量比较!F31)/[2]与19年同期销量比较!F31*100</f>
        <v>5.96450711855644</v>
      </c>
      <c r="H32" s="18">
        <v>286709.6436</v>
      </c>
      <c r="I32" s="18">
        <f>(H32-[2]与19年同期销量比较!H31)/[2]与19年同期销量比较!H31*100</f>
        <v>-33.7694049283893</v>
      </c>
      <c r="J32" s="18">
        <f t="shared" si="0"/>
        <v>142740.777593</v>
      </c>
      <c r="K32" s="18">
        <f>(J32-[2]与19年同期销量比较!J31)/[2]与19年同期销量比较!J31*100</f>
        <v>2.83749630508208</v>
      </c>
      <c r="L32" s="18">
        <v>77476.5218</v>
      </c>
      <c r="M32" s="18">
        <f>(L32-[2]与19年同期销量比较!L31)/[2]与19年同期销量比较!L31*100</f>
        <v>-90.4826462870251</v>
      </c>
    </row>
    <row r="33" spans="1:13">
      <c r="A33" s="9" t="s">
        <v>88</v>
      </c>
      <c r="B33" s="18">
        <v>22312.2858</v>
      </c>
      <c r="C33" s="18">
        <f>(B33-[2]与19年同期销量比较!B32)/[2]与19年同期销量比较!B32*100</f>
        <v>33.3297284413216</v>
      </c>
      <c r="D33" s="18">
        <v>71274.5406</v>
      </c>
      <c r="E33" s="18">
        <f>(D33-[2]与19年同期销量比较!D32)/[2]与19年同期销量比较!D32*100</f>
        <v>-9.75094092483776</v>
      </c>
      <c r="F33" s="18">
        <v>13989.3464</v>
      </c>
      <c r="G33" s="18">
        <f>(F33-[2]与19年同期销量比较!F32)/[2]与19年同期销量比较!F32*100</f>
        <v>59.9099487747582</v>
      </c>
      <c r="H33" s="18">
        <v>44922.4716</v>
      </c>
      <c r="I33" s="18">
        <f>(H33-[2]与19年同期销量比较!H32)/[2]与19年同期销量比较!H32*100</f>
        <v>20.2877770104275</v>
      </c>
      <c r="J33" s="18">
        <f t="shared" si="0"/>
        <v>36301.6322</v>
      </c>
      <c r="K33" s="18">
        <f>(J33-[2]与19年同期销量比较!J32)/[2]与19年同期销量比较!J32*100</f>
        <v>42.4546916343849</v>
      </c>
      <c r="L33" s="18">
        <v>13989.3464</v>
      </c>
      <c r="M33" s="18">
        <f>(L33-[2]与19年同期销量比较!L32)/[2]与19年同期销量比较!L32*100</f>
        <v>-87.9735211846479</v>
      </c>
    </row>
    <row r="34" spans="1:13">
      <c r="A34" s="9" t="s">
        <v>89</v>
      </c>
      <c r="B34" s="18">
        <v>88260.858022</v>
      </c>
      <c r="C34" s="18">
        <f>(B34-[2]与19年同期销量比较!B33)/[2]与19年同期销量比较!B33*100</f>
        <v>11.8836454138226</v>
      </c>
      <c r="D34" s="18">
        <v>335912.368327</v>
      </c>
      <c r="E34" s="18">
        <f>(D34-[2]与19年同期销量比较!D33)/[2]与19年同期销量比较!D33*100</f>
        <v>-28.8325752348014</v>
      </c>
      <c r="F34" s="18">
        <v>41837.293</v>
      </c>
      <c r="G34" s="18">
        <f>(F34-[2]与19年同期销量比较!F33)/[2]与19年同期销量比较!F33*100</f>
        <v>1.06809386690069</v>
      </c>
      <c r="H34" s="18">
        <v>150767.1755</v>
      </c>
      <c r="I34" s="18">
        <f>(H34-[2]与19年同期销量比较!H33)/[2]与19年同期销量比较!H33*100</f>
        <v>-42.2852398335967</v>
      </c>
      <c r="J34" s="18">
        <f t="shared" si="0"/>
        <v>130098.151022</v>
      </c>
      <c r="K34" s="18">
        <f>(J34-[2]与19年同期销量比较!J33)/[2]与19年同期销量比较!J33*100</f>
        <v>8.16144685328455</v>
      </c>
      <c r="L34" s="18">
        <v>41837.293</v>
      </c>
      <c r="M34" s="18">
        <f>(L34-[2]与19年同期销量比较!L33)/[2]与19年同期销量比较!L33*100</f>
        <v>-94.2941190677927</v>
      </c>
    </row>
    <row r="35" spans="1:13">
      <c r="A35" s="9" t="s">
        <v>90</v>
      </c>
      <c r="B35" s="18">
        <v>28043.761259</v>
      </c>
      <c r="C35" s="18">
        <f>(B35-[2]与19年同期销量比较!B34)/[2]与19年同期销量比较!B34*100</f>
        <v>-0.463063619562169</v>
      </c>
      <c r="D35" s="18">
        <v>103843.996324</v>
      </c>
      <c r="E35" s="18">
        <f>(D35-[2]与19年同期销量比较!D34)/[2]与19年同期销量比较!D34*100</f>
        <v>-41.5667244254377</v>
      </c>
      <c r="F35" s="18">
        <v>30623.2862</v>
      </c>
      <c r="G35" s="18">
        <f>(F35-[2]与19年同期销量比较!F34)/[2]与19年同期销量比较!F34*100</f>
        <v>-0.447959191346164</v>
      </c>
      <c r="H35" s="18">
        <v>117550.9503</v>
      </c>
      <c r="I35" s="18">
        <f>(H35-[2]与19年同期销量比较!H34)/[2]与19年同期销量比较!H34*100</f>
        <v>-28.8826459078577</v>
      </c>
      <c r="J35" s="18">
        <f t="shared" si="0"/>
        <v>58667.047459</v>
      </c>
      <c r="K35" s="18">
        <f>(J35-[2]与19年同期销量比较!J34)/[2]与19年同期销量比较!J34*100</f>
        <v>-0.455179914848286</v>
      </c>
      <c r="L35" s="18">
        <v>30623.2862</v>
      </c>
      <c r="M35" s="18">
        <f>(L35-[2]与19年同期销量比较!L34)/[2]与19年同期销量比较!L34*100</f>
        <v>-91.0720665848123</v>
      </c>
    </row>
    <row r="36" spans="1:13">
      <c r="A36" s="9" t="s">
        <v>91</v>
      </c>
      <c r="B36" s="18">
        <v>14913.66316</v>
      </c>
      <c r="C36" s="18">
        <f>(B36-[2]与19年同期销量比较!B35)/[2]与19年同期销量比较!B35*100</f>
        <v>27.4581609316653</v>
      </c>
      <c r="D36" s="18">
        <v>57060.857691</v>
      </c>
      <c r="E36" s="18">
        <f>(D36-[2]与19年同期销量比较!D35)/[2]与19年同期销量比较!D35*100</f>
        <v>-14.034657991081</v>
      </c>
      <c r="F36" s="18">
        <v>7904.1912</v>
      </c>
      <c r="G36" s="18">
        <f>(F36-[2]与19年同期销量比较!F35)/[2]与19年同期销量比较!F35*100</f>
        <v>4.25975478498358</v>
      </c>
      <c r="H36" s="18">
        <v>27070.2982</v>
      </c>
      <c r="I36" s="18">
        <f>(H36-[2]与19年同期销量比较!H35)/[2]与19年同期销量比较!H35*100</f>
        <v>-29.3999261954385</v>
      </c>
      <c r="J36" s="18">
        <f t="shared" si="0"/>
        <v>22817.85436</v>
      </c>
      <c r="K36" s="18">
        <f>(J36-[2]与19年同期销量比较!J35)/[2]与19年同期销量比较!J35*100</f>
        <v>18.3371068842512</v>
      </c>
      <c r="L36" s="18">
        <v>7904.1912</v>
      </c>
      <c r="M36" s="18">
        <f>(L36-[2]与19年同期销量比较!L35)/[2]与19年同期销量比较!L35*100</f>
        <v>-92.4520525069184</v>
      </c>
    </row>
    <row r="37" spans="1:13">
      <c r="A37" s="9" t="s">
        <v>92</v>
      </c>
      <c r="B37" s="18">
        <v>13777.654508</v>
      </c>
      <c r="C37" s="18">
        <f>(B37-[2]与19年同期销量比较!B36)/[2]与19年同期销量比较!B36*100</f>
        <v>19.3479841334655</v>
      </c>
      <c r="D37" s="18">
        <v>45436.462751</v>
      </c>
      <c r="E37" s="18">
        <f>(D37-[2]与19年同期销量比较!D36)/[2]与19年同期销量比较!D36*100</f>
        <v>-37.3642063829555</v>
      </c>
      <c r="F37" s="18">
        <v>12689.8237</v>
      </c>
      <c r="G37" s="18">
        <f>(F37-[2]与19年同期销量比较!F36)/[2]与19年同期销量比较!F36*100</f>
        <v>9.41757474671442</v>
      </c>
      <c r="H37" s="18">
        <v>46178.3347</v>
      </c>
      <c r="I37" s="18">
        <f>(H37-[2]与19年同期销量比较!H36)/[2]与19年同期销量比较!H36*100</f>
        <v>-33.9397472661599</v>
      </c>
      <c r="J37" s="18">
        <f t="shared" si="0"/>
        <v>26467.478208</v>
      </c>
      <c r="K37" s="18">
        <f>(J37-[2]与19年同期销量比较!J36)/[2]与19年同期销量比较!J36*100</f>
        <v>14.3712991970937</v>
      </c>
      <c r="L37" s="18">
        <v>12689.8237</v>
      </c>
      <c r="M37" s="18">
        <f>(L37-[2]与19年同期销量比较!L36)/[2]与19年同期销量比较!L36*100</f>
        <v>-91.0913651825125</v>
      </c>
    </row>
    <row r="38" spans="1:13">
      <c r="A38" s="9" t="s">
        <v>93</v>
      </c>
      <c r="B38" s="18">
        <v>56054.701</v>
      </c>
      <c r="C38" s="18">
        <f>(B38-[2]与19年同期销量比较!B37)/[2]与19年同期销量比较!B37*100</f>
        <v>55.371962351062</v>
      </c>
      <c r="D38" s="18">
        <v>228907.4908</v>
      </c>
      <c r="E38" s="18">
        <f>(D38-[2]与19年同期销量比较!D37)/[2]与19年同期销量比较!D37*100</f>
        <v>-2.42464661482072</v>
      </c>
      <c r="F38" s="18">
        <v>27229.9014</v>
      </c>
      <c r="G38" s="18">
        <f>(F38-[2]与19年同期销量比较!F37)/[2]与19年同期销量比较!F37*100</f>
        <v>1.87635068027608</v>
      </c>
      <c r="H38" s="18">
        <v>94697.1054</v>
      </c>
      <c r="I38" s="18">
        <f>(H38-[2]与19年同期销量比较!H37)/[2]与19年同期销量比较!H37*100</f>
        <v>-37.9591011089396</v>
      </c>
      <c r="J38" s="18">
        <f t="shared" si="0"/>
        <v>83284.6024</v>
      </c>
      <c r="K38" s="18">
        <f>(J38-[2]与19年同期销量比较!J37)/[2]与19年同期销量比较!J37*100</f>
        <v>32.6058527352059</v>
      </c>
      <c r="L38" s="18">
        <v>27229.9014</v>
      </c>
      <c r="M38" s="18">
        <f>(L38-[2]与19年同期销量比较!L37)/[2]与19年同期销量比较!L37*100</f>
        <v>-92.9680686319028</v>
      </c>
    </row>
    <row r="39" spans="1:13">
      <c r="A39" s="9" t="s">
        <v>94</v>
      </c>
      <c r="B39" s="18">
        <f t="shared" ref="B39:F39" si="1">SUM(B8:B38)</f>
        <v>1529756.447684</v>
      </c>
      <c r="C39" s="18">
        <f>(B39-[2]与19年同期销量比较!B38)/[2]与19年同期销量比较!B38*100</f>
        <v>-3.89699301378423</v>
      </c>
      <c r="D39" s="18">
        <f t="shared" si="1"/>
        <v>5928812.920533</v>
      </c>
      <c r="E39" s="18">
        <f>(D39-[2]与19年同期销量比较!D38)/[2]与19年同期销量比较!D38*100</f>
        <v>-39.3513584192395</v>
      </c>
      <c r="F39" s="18">
        <f t="shared" si="1"/>
        <v>1827287.17478</v>
      </c>
      <c r="G39" s="18">
        <f>(F39-[2]与19年同期销量比较!F38)/[2]与19年同期销量比较!F38*100</f>
        <v>-3.05827262170484</v>
      </c>
      <c r="H39" s="18">
        <f>SUM(H8:H38)</f>
        <v>6461199.61859</v>
      </c>
      <c r="I39" s="18">
        <f>(H39-[2]与19年同期销量比较!H38)/[2]与19年同期销量比较!H38*100</f>
        <v>-43.737013607158</v>
      </c>
      <c r="J39" s="18">
        <f t="shared" si="0"/>
        <v>3357043.622464</v>
      </c>
      <c r="K39" s="18">
        <f>(J39-[2]与19年同期销量比较!J38)/[2]与19年同期销量比较!J38*100</f>
        <v>-3.44227380579937</v>
      </c>
      <c r="L39" s="18">
        <f>D39+H39</f>
        <v>12390012.539123</v>
      </c>
      <c r="M39" s="18">
        <f>(L39-[2]与19年同期销量比较!L38)/[2]与19年同期销量比较!L38*100</f>
        <v>-41.7203842464644</v>
      </c>
    </row>
  </sheetData>
  <mergeCells count="18">
    <mergeCell ref="A2:M2"/>
    <mergeCell ref="L3:M3"/>
    <mergeCell ref="B4:E4"/>
    <mergeCell ref="F4:I4"/>
    <mergeCell ref="J4:M4"/>
    <mergeCell ref="B5:C5"/>
    <mergeCell ref="D5:E5"/>
    <mergeCell ref="F5:G5"/>
    <mergeCell ref="H5:I5"/>
    <mergeCell ref="J5:K5"/>
    <mergeCell ref="L5:M5"/>
    <mergeCell ref="A4:A7"/>
    <mergeCell ref="B6:B7"/>
    <mergeCell ref="D6:D7"/>
    <mergeCell ref="F6:F7"/>
    <mergeCell ref="H6:H7"/>
    <mergeCell ref="J6:J7"/>
    <mergeCell ref="L6:L7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全国彩票销售情况</vt:lpstr>
      <vt:lpstr>分类型彩票销售情况</vt:lpstr>
      <vt:lpstr>各地区彩票销售情况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刘艺</cp:lastModifiedBy>
  <dcterms:created xsi:type="dcterms:W3CDTF">2006-09-13T11:21:00Z</dcterms:created>
  <dcterms:modified xsi:type="dcterms:W3CDTF">2020-07-14T00:44:49Z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